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1.AFFAIRES\FLEURY MEROGIS\2025-49 - CONSTRUCTION D'UN BATIMENT DE FORMATION\4-DCE\ESTIMATIONS\"/>
    </mc:Choice>
  </mc:AlternateContent>
  <xr:revisionPtr revIDLastSave="0" documentId="13_ncr:1_{76D1C090-69D6-41DA-B6AB-A214D329FFE7}" xr6:coauthVersionLast="47" xr6:coauthVersionMax="47" xr10:uidLastSave="{00000000-0000-0000-0000-000000000000}"/>
  <bookViews>
    <workbookView xWindow="28680" yWindow="-120" windowWidth="29040" windowHeight="15720" tabRatio="881" firstSheet="5" activeTab="10" xr2:uid="{00000000-000D-0000-FFFF-FFFF00000000}"/>
  </bookViews>
  <sheets>
    <sheet name="Récap. général" sheetId="1" r:id="rId1"/>
    <sheet name="Lot N°01 FONDATIONS SPÉCIALES" sheetId="2" r:id="rId2"/>
    <sheet name="Lot N°02 GROS-OEUVRE" sheetId="3" r:id="rId3"/>
    <sheet name="Lot N°03 ÉTANCHÉITÉ" sheetId="4" r:id="rId4"/>
    <sheet name="Lot N°04 HABILLAGE DES FACADES" sheetId="5" r:id="rId5"/>
    <sheet name="Lot N°05 MENUISERIES EXTÉRIEUR" sheetId="6" r:id="rId6"/>
    <sheet name="Lot N°06 MÉTALLERIE - SERRURER" sheetId="7" r:id="rId7"/>
    <sheet name="Lot N°07 PLÂTRERIE - ISOLATION" sheetId="8" r:id="rId8"/>
    <sheet name="Lot N°08 MENUISERIES INTÉRIEUR" sheetId="9" r:id="rId9"/>
    <sheet name="Lot N°09 REVÊTEMENTS DE SOLS -" sheetId="10" r:id="rId10"/>
    <sheet name="Lot N°10 PEINTURES - REVÊTEMEN" sheetId="11" r:id="rId11"/>
  </sheets>
  <definedNames>
    <definedName name="_xlnm.Print_Titles" localSheetId="1">'Lot N°01 FONDATIONS SPÉCIALES'!$1:$2</definedName>
    <definedName name="_xlnm.Print_Titles" localSheetId="2">'Lot N°02 GROS-OEUVRE'!$1:$2</definedName>
    <definedName name="_xlnm.Print_Titles" localSheetId="3">'Lot N°03 ÉTANCHÉITÉ'!$1:$2</definedName>
    <definedName name="_xlnm.Print_Titles" localSheetId="4">'Lot N°04 HABILLAGE DES FACADES'!$1:$2</definedName>
    <definedName name="_xlnm.Print_Titles" localSheetId="5">'Lot N°05 MENUISERIES EXTÉRIEUR'!$1:$2</definedName>
    <definedName name="_xlnm.Print_Titles" localSheetId="6">'Lot N°06 MÉTALLERIE - SERRURER'!$1:$2</definedName>
    <definedName name="_xlnm.Print_Titles" localSheetId="7">'Lot N°07 PLÂTRERIE - ISOLATION'!$1:$2</definedName>
    <definedName name="_xlnm.Print_Titles" localSheetId="8">'Lot N°08 MENUISERIES INTÉRIEUR'!$1:$2</definedName>
    <definedName name="_xlnm.Print_Titles" localSheetId="9">'Lot N°09 REVÊTEMENTS DE SOLS -'!$1:$2</definedName>
    <definedName name="_xlnm.Print_Titles" localSheetId="10">'Lot N°10 PEINTURES - REVÊTEMEN'!$1:$2</definedName>
    <definedName name="_xlnm.Print_Area" localSheetId="1">'Lot N°01 FONDATIONS SPÉCIALES'!$A$1:$F$18</definedName>
    <definedName name="_xlnm.Print_Area" localSheetId="2">'Lot N°02 GROS-OEUVRE'!$A$1:$F$70</definedName>
    <definedName name="_xlnm.Print_Area" localSheetId="3">'Lot N°03 ÉTANCHÉITÉ'!$A$1:$F$34</definedName>
    <definedName name="_xlnm.Print_Area" localSheetId="4">'Lot N°04 HABILLAGE DES FACADES'!$A$1:$F$22</definedName>
    <definedName name="_xlnm.Print_Area" localSheetId="5">'Lot N°05 MENUISERIES EXTÉRIEUR'!$A$1:$F$23</definedName>
    <definedName name="_xlnm.Print_Area" localSheetId="6">'Lot N°06 MÉTALLERIE - SERRURER'!$A$1:$F$27</definedName>
    <definedName name="_xlnm.Print_Area" localSheetId="7">'Lot N°07 PLÂTRERIE - ISOLATION'!$A$1:$F$32</definedName>
    <definedName name="_xlnm.Print_Area" localSheetId="8">'Lot N°08 MENUISERIES INTÉRIEUR'!$A$1:$F$45</definedName>
    <definedName name="_xlnm.Print_Area" localSheetId="9">'Lot N°09 REVÊTEMENTS DE SOLS -'!$A$1:$F$50</definedName>
    <definedName name="_xlnm.Print_Area" localSheetId="10">'Lot N°10 PEINTURES - REVÊTEMEN'!$A$1:$F$36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8" l="1"/>
  <c r="F7" i="2"/>
  <c r="F8" i="2"/>
  <c r="F9" i="2"/>
  <c r="F11" i="2"/>
  <c r="F15" i="2"/>
  <c r="F16" i="2" s="1"/>
  <c r="A16" i="2"/>
  <c r="B16" i="2" s="1"/>
  <c r="F7" i="3"/>
  <c r="F8" i="3"/>
  <c r="F9" i="3"/>
  <c r="F10" i="3"/>
  <c r="F11" i="3"/>
  <c r="F16" i="3"/>
  <c r="F18" i="3" s="1"/>
  <c r="F21" i="3"/>
  <c r="F22" i="3"/>
  <c r="F23" i="3"/>
  <c r="F28" i="3"/>
  <c r="F29" i="3"/>
  <c r="F30" i="3"/>
  <c r="F31" i="3"/>
  <c r="F32" i="3"/>
  <c r="F37" i="3"/>
  <c r="F38" i="3"/>
  <c r="F39" i="3"/>
  <c r="F44" i="3"/>
  <c r="F46" i="3"/>
  <c r="F50" i="3"/>
  <c r="F51" i="3"/>
  <c r="F58" i="3" s="1"/>
  <c r="F52" i="3"/>
  <c r="F54" i="3"/>
  <c r="F56" i="3"/>
  <c r="F61" i="3"/>
  <c r="F63" i="3" s="1"/>
  <c r="A68" i="3"/>
  <c r="B68" i="3" s="1"/>
  <c r="F7" i="4"/>
  <c r="F8" i="4"/>
  <c r="F9" i="4"/>
  <c r="F14" i="4"/>
  <c r="F15" i="4"/>
  <c r="F17" i="4"/>
  <c r="F20" i="4"/>
  <c r="F22" i="4"/>
  <c r="F25" i="4"/>
  <c r="F27" i="4"/>
  <c r="A32" i="4"/>
  <c r="B32" i="4" s="1"/>
  <c r="F7" i="5"/>
  <c r="F8" i="5"/>
  <c r="F9" i="5"/>
  <c r="F10" i="5"/>
  <c r="F11" i="5"/>
  <c r="F12" i="5"/>
  <c r="F13" i="5"/>
  <c r="A20" i="5"/>
  <c r="B20" i="5"/>
  <c r="F7" i="6"/>
  <c r="F8" i="6"/>
  <c r="F10" i="6"/>
  <c r="F13" i="6"/>
  <c r="F14" i="6"/>
  <c r="F16" i="6"/>
  <c r="A21" i="6"/>
  <c r="B21" i="6" s="1"/>
  <c r="F7" i="7"/>
  <c r="F8" i="7"/>
  <c r="F10" i="7"/>
  <c r="F13" i="7"/>
  <c r="F15" i="7"/>
  <c r="F18" i="7"/>
  <c r="F20" i="7"/>
  <c r="F24" i="7"/>
  <c r="H17" i="1" s="1"/>
  <c r="C17" i="1" s="1"/>
  <c r="A25" i="7"/>
  <c r="B25" i="7" s="1"/>
  <c r="F25" i="7"/>
  <c r="F26" i="7" s="1"/>
  <c r="F7" i="8"/>
  <c r="F9" i="8"/>
  <c r="F12" i="8"/>
  <c r="F14" i="8"/>
  <c r="F17" i="8"/>
  <c r="F18" i="8"/>
  <c r="F23" i="8"/>
  <c r="F25" i="8"/>
  <c r="A30" i="8"/>
  <c r="B30" i="8"/>
  <c r="F7" i="9"/>
  <c r="F9" i="9"/>
  <c r="F12" i="9"/>
  <c r="F13" i="9"/>
  <c r="F15" i="9"/>
  <c r="F18" i="9"/>
  <c r="F19" i="9"/>
  <c r="F21" i="9"/>
  <c r="F24" i="9"/>
  <c r="F25" i="9"/>
  <c r="F27" i="9"/>
  <c r="F30" i="9"/>
  <c r="F31" i="9"/>
  <c r="F33" i="9"/>
  <c r="F36" i="9"/>
  <c r="F38" i="9"/>
  <c r="A43" i="9"/>
  <c r="B43" i="9"/>
  <c r="F7" i="10"/>
  <c r="F8" i="10"/>
  <c r="F9" i="10"/>
  <c r="F10" i="10"/>
  <c r="F15" i="10"/>
  <c r="F16" i="10"/>
  <c r="F17" i="10"/>
  <c r="F18" i="10"/>
  <c r="F23" i="10"/>
  <c r="F25" i="10"/>
  <c r="F28" i="10"/>
  <c r="F30" i="10"/>
  <c r="F33" i="10"/>
  <c r="F38" i="10" s="1"/>
  <c r="F34" i="10"/>
  <c r="F35" i="10"/>
  <c r="F36" i="10"/>
  <c r="F41" i="10"/>
  <c r="F43" i="10"/>
  <c r="A48" i="10"/>
  <c r="B48" i="10" s="1"/>
  <c r="F7" i="11"/>
  <c r="F8" i="11"/>
  <c r="F9" i="11"/>
  <c r="F10" i="11"/>
  <c r="F11" i="11"/>
  <c r="F12" i="11"/>
  <c r="F13" i="11"/>
  <c r="F14" i="11"/>
  <c r="F19" i="11"/>
  <c r="F20" i="11"/>
  <c r="F21" i="11"/>
  <c r="F22" i="11"/>
  <c r="F24" i="11"/>
  <c r="F27" i="11"/>
  <c r="F29" i="11"/>
  <c r="A34" i="11"/>
  <c r="B34" i="11" s="1"/>
  <c r="F16" i="11" l="1"/>
  <c r="F33" i="11" s="1"/>
  <c r="F20" i="10"/>
  <c r="F12" i="10"/>
  <c r="F47" i="10" s="1"/>
  <c r="F42" i="9"/>
  <c r="F20" i="8"/>
  <c r="F20" i="6"/>
  <c r="F21" i="6" s="1"/>
  <c r="F15" i="5"/>
  <c r="F19" i="5" s="1"/>
  <c r="F11" i="4"/>
  <c r="F31" i="4" s="1"/>
  <c r="F32" i="4" s="1"/>
  <c r="F33" i="4" s="1"/>
  <c r="F25" i="3"/>
  <c r="F13" i="3"/>
  <c r="F41" i="3"/>
  <c r="F34" i="3"/>
  <c r="H14" i="1"/>
  <c r="H19" i="1"/>
  <c r="F43" i="9"/>
  <c r="F44" i="9"/>
  <c r="F34" i="11"/>
  <c r="F35" i="11"/>
  <c r="H21" i="1"/>
  <c r="F67" i="3"/>
  <c r="H16" i="1"/>
  <c r="I17" i="1"/>
  <c r="H12" i="1"/>
  <c r="F17" i="2"/>
  <c r="F22" i="6" l="1"/>
  <c r="F20" i="5"/>
  <c r="F21" i="5"/>
  <c r="H15" i="1"/>
  <c r="J17" i="1"/>
  <c r="E17" i="1" s="1"/>
  <c r="D17" i="1"/>
  <c r="I12" i="1"/>
  <c r="C12" i="1"/>
  <c r="J12" i="1"/>
  <c r="F48" i="10"/>
  <c r="F49" i="10"/>
  <c r="H20" i="1"/>
  <c r="H18" i="1"/>
  <c r="F30" i="8"/>
  <c r="F31" i="8" s="1"/>
  <c r="C16" i="1"/>
  <c r="I16" i="1"/>
  <c r="D16" i="1" s="1"/>
  <c r="F68" i="3"/>
  <c r="F69" i="3" s="1"/>
  <c r="H13" i="1"/>
  <c r="I21" i="1"/>
  <c r="D21" i="1" s="1"/>
  <c r="C21" i="1"/>
  <c r="C19" i="1"/>
  <c r="I19" i="1"/>
  <c r="D19" i="1" s="1"/>
  <c r="I15" i="1"/>
  <c r="D15" i="1" s="1"/>
  <c r="C15" i="1"/>
  <c r="I14" i="1"/>
  <c r="D14" i="1" s="1"/>
  <c r="C14" i="1"/>
  <c r="J21" i="1" l="1"/>
  <c r="E21" i="1" s="1"/>
  <c r="I18" i="1"/>
  <c r="D18" i="1" s="1"/>
  <c r="C18" i="1"/>
  <c r="C13" i="1"/>
  <c r="I13" i="1"/>
  <c r="D13" i="1" s="1"/>
  <c r="J13" i="1"/>
  <c r="E13" i="1" s="1"/>
  <c r="J16" i="1"/>
  <c r="E16" i="1" s="1"/>
  <c r="C20" i="1"/>
  <c r="I20" i="1"/>
  <c r="D20" i="1" s="1"/>
  <c r="J14" i="1"/>
  <c r="E14" i="1" s="1"/>
  <c r="E12" i="1"/>
  <c r="J15" i="1"/>
  <c r="E15" i="1" s="1"/>
  <c r="H23" i="1"/>
  <c r="C23" i="1"/>
  <c r="D12" i="1"/>
  <c r="J19" i="1"/>
  <c r="E19" i="1" s="1"/>
  <c r="D23" i="1" l="1"/>
  <c r="I23" i="1"/>
  <c r="J20" i="1"/>
  <c r="E20" i="1" s="1"/>
  <c r="J18" i="1"/>
  <c r="E18" i="1" l="1"/>
  <c r="E23" i="1" s="1"/>
  <c r="J23" i="1"/>
</calcChain>
</file>

<file path=xl/sharedStrings.xml><?xml version="1.0" encoding="utf-8"?>
<sst xmlns="http://schemas.openxmlformats.org/spreadsheetml/2006/main" count="824" uniqueCount="809">
  <si>
    <t>ATTIC+</t>
  </si>
  <si>
    <t>le 16/06/2025</t>
  </si>
  <si>
    <t>Transfert vers EXCEL</t>
  </si>
  <si>
    <t>Affaire :</t>
  </si>
  <si>
    <t>FLEURY MEROGIS Centre de formation</t>
  </si>
  <si>
    <t xml:space="preserve">Construction d'un bâtiment de formation </t>
  </si>
  <si>
    <t>Maître d'ouvrage :</t>
  </si>
  <si>
    <t>Ministère de la Justice - DISP de Paris</t>
  </si>
  <si>
    <t>Liste des lots :</t>
  </si>
  <si>
    <t>Total HT en €</t>
  </si>
  <si>
    <t>Total TVA en €</t>
  </si>
  <si>
    <t>Total TTC en €</t>
  </si>
  <si>
    <t>TVA</t>
  </si>
  <si>
    <t>Total HT en €</t>
  </si>
  <si>
    <t>Total TVA en €</t>
  </si>
  <si>
    <t>Total TTC en €</t>
  </si>
  <si>
    <t>Lot N°01  FONDATIONS SPÉCIALES</t>
  </si>
  <si>
    <t>Lot N°02  GROS-OEUVRE</t>
  </si>
  <si>
    <t>Lot N°03  ÉTANCHÉITÉ</t>
  </si>
  <si>
    <t>Lot N°04  HABILLAGE DES FACADES</t>
  </si>
  <si>
    <t>Lot N°05  MENUISERIES EXTÉRIEURES - FERMETURES</t>
  </si>
  <si>
    <t>Lot N°06  MÉTALLERIE - SERRURERIE</t>
  </si>
  <si>
    <t>Lot N°07  PLÂTRERIE - ISOLATION - FAUX-PLAFONDS</t>
  </si>
  <si>
    <t>Lot N°08  MENUISERIES INTÉRIEURES BOIS</t>
  </si>
  <si>
    <t>Lot N°09  REVÊTEMENTS DE SOLS - REVËTEMENT MURAL</t>
  </si>
  <si>
    <t>Lot N°10  PEINTURES - REVÊTEMENTS MURAUX</t>
  </si>
  <si>
    <t>U</t>
  </si>
  <si>
    <t>Quantité</t>
  </si>
  <si>
    <t>Prix en €</t>
  </si>
  <si>
    <t>Total en €</t>
  </si>
  <si>
    <t>FONDATIONS SPÉCIALES</t>
  </si>
  <si>
    <t>CH2</t>
  </si>
  <si>
    <t>FOND</t>
  </si>
  <si>
    <t>B</t>
  </si>
  <si>
    <t>DESCRIPTION DES OUVRAGES</t>
  </si>
  <si>
    <t>CH3</t>
  </si>
  <si>
    <t>B.1</t>
  </si>
  <si>
    <t>FONDATIONS SPÉCIALES</t>
  </si>
  <si>
    <t>CH4</t>
  </si>
  <si>
    <t xml:space="preserve">B.1.1 </t>
  </si>
  <si>
    <t>Amenée et repli du matériel</t>
  </si>
  <si>
    <t>ART</t>
  </si>
  <si>
    <t>JPO-A015</t>
  </si>
  <si>
    <t xml:space="preserve">B.1.2 </t>
  </si>
  <si>
    <t>Implantation des micro-pieux</t>
  </si>
  <si>
    <t>u</t>
  </si>
  <si>
    <t>ART</t>
  </si>
  <si>
    <t>JPO-A016</t>
  </si>
  <si>
    <t xml:space="preserve">B.1.3 </t>
  </si>
  <si>
    <t>Micro-pieux</t>
  </si>
  <si>
    <t>ART</t>
  </si>
  <si>
    <t>JPO-A102</t>
  </si>
  <si>
    <t>Total FONDATIONS SPÉCIALES</t>
  </si>
  <si>
    <t>STOT</t>
  </si>
  <si>
    <t>Montant HT du Lot N°01 FONDATIONS SPÉCIALES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</si>
  <si>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</si>
  <si>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</si>
  <si>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</si>
  <si>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</si>
  <si>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</si>
  <si>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</si>
  <si>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</si>
  <si>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</si>
  <si>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GROS-OEUVRE</t>
  </si>
  <si>
    <t>CH2</t>
  </si>
  <si>
    <t>GO</t>
  </si>
  <si>
    <t>B</t>
  </si>
  <si>
    <t>DESCRIPTION DES OUVRAGES</t>
  </si>
  <si>
    <t>CH3</t>
  </si>
  <si>
    <t>B.1</t>
  </si>
  <si>
    <t>TRAVAUX PRÉPARATOIRES</t>
  </si>
  <si>
    <t>CH4</t>
  </si>
  <si>
    <t xml:space="preserve">B.1.1 </t>
  </si>
  <si>
    <t>Installation de chantier</t>
  </si>
  <si>
    <t>ART</t>
  </si>
  <si>
    <t>JPO-A005</t>
  </si>
  <si>
    <t xml:space="preserve">B.1.2 </t>
  </si>
  <si>
    <t>Constat d'huissier</t>
  </si>
  <si>
    <t>ART</t>
  </si>
  <si>
    <t>JPO-A007</t>
  </si>
  <si>
    <t xml:space="preserve">B.1.3 </t>
  </si>
  <si>
    <t>Implantation des constructions</t>
  </si>
  <si>
    <t>ART</t>
  </si>
  <si>
    <t>JPO-A006</t>
  </si>
  <si>
    <t xml:space="preserve">B.1.4 </t>
  </si>
  <si>
    <t>Études structures</t>
  </si>
  <si>
    <t>ART</t>
  </si>
  <si>
    <t>JPO-A010</t>
  </si>
  <si>
    <t xml:space="preserve">B.1.5 </t>
  </si>
  <si>
    <t>Échafaudages de pied</t>
  </si>
  <si>
    <t>m2</t>
  </si>
  <si>
    <t>ART</t>
  </si>
  <si>
    <t>JPO-A140</t>
  </si>
  <si>
    <t>Total TRAVAUX PRÉPARATOIRES</t>
  </si>
  <si>
    <t>STOT</t>
  </si>
  <si>
    <t>B.2</t>
  </si>
  <si>
    <t>TERRASSEMENTS - PRÉPARATION ET AMÉLIORATION DE PLATEFORME POUR RÉALISATION D'INCLUSIONS RIGIDES</t>
  </si>
  <si>
    <t>CH4</t>
  </si>
  <si>
    <t xml:space="preserve">B.2.1 </t>
  </si>
  <si>
    <t>Plateforme en grave pour réalisation des inclusions rigides</t>
  </si>
  <si>
    <t>m2</t>
  </si>
  <si>
    <t>ART</t>
  </si>
  <si>
    <t>JPO-C793</t>
  </si>
  <si>
    <t>Total TERRASSEMENTS - PRÉPARATION ET AMÉLIORATION DE PLATEFORME POUR RÉALISATION D'INCLUSIONS RIGIDES</t>
  </si>
  <si>
    <t>STOT</t>
  </si>
  <si>
    <t>B.3</t>
  </si>
  <si>
    <t>TERRASSEMENTS</t>
  </si>
  <si>
    <t>CH4</t>
  </si>
  <si>
    <t xml:space="preserve">B.3.1 </t>
  </si>
  <si>
    <t>Décapage - Nettoyage du terrain - Démolition</t>
  </si>
  <si>
    <t>m2</t>
  </si>
  <si>
    <t>ART</t>
  </si>
  <si>
    <t>JPO-A008</t>
  </si>
  <si>
    <t xml:space="preserve">B.3.2 </t>
  </si>
  <si>
    <t>Terrassement pour réalisation de la plateforme</t>
  </si>
  <si>
    <t>m2</t>
  </si>
  <si>
    <t>ART</t>
  </si>
  <si>
    <t>JPO-A011</t>
  </si>
  <si>
    <t xml:space="preserve">B.3.3 </t>
  </si>
  <si>
    <t>Fouilles en rigoles et ponctuelles</t>
  </si>
  <si>
    <t>ml</t>
  </si>
  <si>
    <t>ART</t>
  </si>
  <si>
    <t>JPO-A009</t>
  </si>
  <si>
    <t>Total TERRASSEMENTS</t>
  </si>
  <si>
    <t>STOT</t>
  </si>
  <si>
    <t>B.4</t>
  </si>
  <si>
    <t>FONDATIONS</t>
  </si>
  <si>
    <t>CH4</t>
  </si>
  <si>
    <t xml:space="preserve">B.4.1 </t>
  </si>
  <si>
    <t>Recépage des têtes de micro-pieux</t>
  </si>
  <si>
    <t>u</t>
  </si>
  <si>
    <t>ART</t>
  </si>
  <si>
    <t>JPO-A023</t>
  </si>
  <si>
    <t xml:space="preserve">B.4.2 </t>
  </si>
  <si>
    <t>Béton de propreté</t>
  </si>
  <si>
    <t>ART</t>
  </si>
  <si>
    <t>JPO-A024</t>
  </si>
  <si>
    <t xml:space="preserve">B.4.3 </t>
  </si>
  <si>
    <t>Massifs sur micro-pieux</t>
  </si>
  <si>
    <t>ART</t>
  </si>
  <si>
    <t>JPO-A025</t>
  </si>
  <si>
    <t xml:space="preserve">B.4.4 </t>
  </si>
  <si>
    <t>Longrines</t>
  </si>
  <si>
    <t>ART</t>
  </si>
  <si>
    <t>JPO-A026</t>
  </si>
  <si>
    <t xml:space="preserve">B.4.5 </t>
  </si>
  <si>
    <t>Circuit de terre</t>
  </si>
  <si>
    <t>ART</t>
  </si>
  <si>
    <t>JPO-A418</t>
  </si>
  <si>
    <t>Total FONDATIONS</t>
  </si>
  <si>
    <t>STOT</t>
  </si>
  <si>
    <t>B.5</t>
  </si>
  <si>
    <t>INFRASTRUCTURES</t>
  </si>
  <si>
    <t>CH4</t>
  </si>
  <si>
    <t xml:space="preserve">B.5.1 </t>
  </si>
  <si>
    <t>Coupure de capillarité</t>
  </si>
  <si>
    <t>ml</t>
  </si>
  <si>
    <t>ART</t>
  </si>
  <si>
    <t>JPO-A420</t>
  </si>
  <si>
    <t xml:space="preserve">B.5.2 </t>
  </si>
  <si>
    <t>Dalle portée</t>
  </si>
  <si>
    <t>m2</t>
  </si>
  <si>
    <t>ART</t>
  </si>
  <si>
    <t>JPO-A028</t>
  </si>
  <si>
    <t xml:space="preserve">B.5.3 </t>
  </si>
  <si>
    <t>Isolant sous dalle portée</t>
  </si>
  <si>
    <t>m2</t>
  </si>
  <si>
    <t>ART</t>
  </si>
  <si>
    <t>JPO-A030</t>
  </si>
  <si>
    <t>Total INFRASTRUCTURES</t>
  </si>
  <si>
    <t>STOT</t>
  </si>
  <si>
    <t>B.6</t>
  </si>
  <si>
    <t>ASSAINISSEMENTS - RÉSEAUX DIVERS</t>
  </si>
  <si>
    <t>CH4</t>
  </si>
  <si>
    <t xml:space="preserve">B.6.1 </t>
  </si>
  <si>
    <t>Réseaux d'évacuation sous dalle portée</t>
  </si>
  <si>
    <t>ens</t>
  </si>
  <si>
    <t>ART</t>
  </si>
  <si>
    <t>JPO-A033</t>
  </si>
  <si>
    <t>Total ASSAINISSEMENTS - RÉSEAUX DIVERS</t>
  </si>
  <si>
    <t>STOT</t>
  </si>
  <si>
    <t>B.7</t>
  </si>
  <si>
    <t>SUPERSTRUCTURE</t>
  </si>
  <si>
    <t>CH4</t>
  </si>
  <si>
    <t>B.7.1</t>
  </si>
  <si>
    <t>MURS DE FACADES ET REFENDS</t>
  </si>
  <si>
    <t>CH5</t>
  </si>
  <si>
    <t xml:space="preserve">B.7.1.1 </t>
  </si>
  <si>
    <t>Murs en béton armé</t>
  </si>
  <si>
    <t>m2</t>
  </si>
  <si>
    <t>ART</t>
  </si>
  <si>
    <t>JPO-A040</t>
  </si>
  <si>
    <t xml:space="preserve">     - façade épaisseur 20 cm</t>
  </si>
  <si>
    <t>m2</t>
  </si>
  <si>
    <t>ART</t>
  </si>
  <si>
    <t>JPO-A041</t>
  </si>
  <si>
    <t xml:space="preserve">     - refend épaisseur 20 cm</t>
  </si>
  <si>
    <t>m2</t>
  </si>
  <si>
    <t>ART</t>
  </si>
  <si>
    <t>JPO-A527</t>
  </si>
  <si>
    <t>B.7.2</t>
  </si>
  <si>
    <t>OSSATURE PORTEUSE</t>
  </si>
  <si>
    <t>CH5</t>
  </si>
  <si>
    <t xml:space="preserve">B.7.2.1 </t>
  </si>
  <si>
    <t>Acrotères BA</t>
  </si>
  <si>
    <t>ART</t>
  </si>
  <si>
    <t>JPO-A051</t>
  </si>
  <si>
    <t>B.7.3</t>
  </si>
  <si>
    <t>PLANCHERS - BALCONS</t>
  </si>
  <si>
    <t>CH5</t>
  </si>
  <si>
    <t xml:space="preserve">B.7.3.1 </t>
  </si>
  <si>
    <t>Plancher en prédalle béton</t>
  </si>
  <si>
    <t>m2</t>
  </si>
  <si>
    <t>ART</t>
  </si>
  <si>
    <t>MDI-A002</t>
  </si>
  <si>
    <t>Total SUPERSTRUCTURE</t>
  </si>
  <si>
    <t>STOT</t>
  </si>
  <si>
    <t>B.8</t>
  </si>
  <si>
    <t>ENDUITS - FINITIONS - DIVERS</t>
  </si>
  <si>
    <t>CH4</t>
  </si>
  <si>
    <t xml:space="preserve">B.8.1 </t>
  </si>
  <si>
    <t>Étanchéité verticale sur murs en partie enterrée de locaux nobles</t>
  </si>
  <si>
    <t>m2</t>
  </si>
  <si>
    <t>ART</t>
  </si>
  <si>
    <t>JPO-A708</t>
  </si>
  <si>
    <t>Total ENDUITS - FINITIONS - DIVERS</t>
  </si>
  <si>
    <t>STOT</t>
  </si>
  <si>
    <t>Montant HT du Lot N°02 GROS-OEUVRE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</si>
  <si>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</si>
  <si>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</si>
  <si>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</si>
  <si>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</si>
  <si>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</si>
  <si>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</si>
  <si>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</si>
  <si>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</si>
  <si>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ÉTANCHÉITÉ</t>
  </si>
  <si>
    <t>CH2</t>
  </si>
  <si>
    <t>ÉTANC</t>
  </si>
  <si>
    <t>B</t>
  </si>
  <si>
    <t>DESCRIPTION DES OUVRAGES</t>
  </si>
  <si>
    <t>CH3</t>
  </si>
  <si>
    <t>B.1</t>
  </si>
  <si>
    <t>ÉTANCHÉITÉ SUR ÉLÉMENTS PORTEURS EN MACONNERIE</t>
  </si>
  <si>
    <t>CH4</t>
  </si>
  <si>
    <t xml:space="preserve">B.1.1 </t>
  </si>
  <si>
    <t>Étanchéité de toiture-terrasse pour végétalisation semi-intensive</t>
  </si>
  <si>
    <t>m2</t>
  </si>
  <si>
    <t>ART</t>
  </si>
  <si>
    <t>JPO-A771</t>
  </si>
  <si>
    <t xml:space="preserve">     - relevés d'étanchéité</t>
  </si>
  <si>
    <t>ml</t>
  </si>
  <si>
    <t>ART</t>
  </si>
  <si>
    <t>JPO-A772</t>
  </si>
  <si>
    <t xml:space="preserve">B.1.2 </t>
  </si>
  <si>
    <t>Bande stérile</t>
  </si>
  <si>
    <t>m2</t>
  </si>
  <si>
    <t>ART</t>
  </si>
  <si>
    <t>JRO-A173</t>
  </si>
  <si>
    <t>Total ÉTANCHÉITÉ SUR ÉLÉMENTS PORTEURS EN MACONNERIE</t>
  </si>
  <si>
    <t>STOT</t>
  </si>
  <si>
    <t>B.2</t>
  </si>
  <si>
    <t>OUVRAGES DIVERS</t>
  </si>
  <si>
    <t>CH4</t>
  </si>
  <si>
    <t xml:space="preserve">B.2.1 </t>
  </si>
  <si>
    <t>Couvertine métallique</t>
  </si>
  <si>
    <t>ml</t>
  </si>
  <si>
    <t>ART</t>
  </si>
  <si>
    <t>JPO-A201</t>
  </si>
  <si>
    <t xml:space="preserve">B.2.2 </t>
  </si>
  <si>
    <t>Socle technique</t>
  </si>
  <si>
    <t>u</t>
  </si>
  <si>
    <t>ART</t>
  </si>
  <si>
    <t>L89-A087</t>
  </si>
  <si>
    <t>Total OUVRAGES DIVERS</t>
  </si>
  <si>
    <t>STOT</t>
  </si>
  <si>
    <t>B.3</t>
  </si>
  <si>
    <t>LANTERNEAUX - VOÛTES</t>
  </si>
  <si>
    <t>CH4</t>
  </si>
  <si>
    <t xml:space="preserve">B.3.1 </t>
  </si>
  <si>
    <t>Lanterneau de désenfumage de 1m² SU</t>
  </si>
  <si>
    <t>u</t>
  </si>
  <si>
    <t>ART</t>
  </si>
  <si>
    <t>JP1-E169</t>
  </si>
  <si>
    <t>Total LANTERNEAUX - VOÛTES</t>
  </si>
  <si>
    <t>STOT</t>
  </si>
  <si>
    <t>B.4</t>
  </si>
  <si>
    <t>ÉVACUATION DES EAUX PLUVIALES DES TERRASSES</t>
  </si>
  <si>
    <t>CH4</t>
  </si>
  <si>
    <t xml:space="preserve">B.4.1 </t>
  </si>
  <si>
    <t>Cuvette de réception des eaux pluviales à sortie verticale</t>
  </si>
  <si>
    <t>u</t>
  </si>
  <si>
    <t>ART</t>
  </si>
  <si>
    <t>L89-A098</t>
  </si>
  <si>
    <t>Total ÉVACUATION DES EAUX PLUVIALES DES TERRASSES</t>
  </si>
  <si>
    <t>STOT</t>
  </si>
  <si>
    <t>Montant HT du Lot N°03 ÉTANCHÉITÉ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</si>
  <si>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</si>
  <si>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</si>
  <si>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</si>
  <si>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</si>
  <si>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</si>
  <si>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</si>
  <si>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</si>
  <si>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</si>
  <si>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HABILLAGE DES FACADES</t>
  </si>
  <si>
    <t>CH2</t>
  </si>
  <si>
    <t>ITE</t>
  </si>
  <si>
    <t>B</t>
  </si>
  <si>
    <t>DESCRIPTION DES OUVRAGES</t>
  </si>
  <si>
    <t>CH3</t>
  </si>
  <si>
    <t>B.1</t>
  </si>
  <si>
    <t>BARDAGES MÉTALLIQUES (type rapporté)</t>
  </si>
  <si>
    <t>CH4</t>
  </si>
  <si>
    <t xml:space="preserve">B.1.1 </t>
  </si>
  <si>
    <t>Ossature des bardages</t>
  </si>
  <si>
    <t>m2</t>
  </si>
  <si>
    <t>ART</t>
  </si>
  <si>
    <t>094-A152</t>
  </si>
  <si>
    <t xml:space="preserve">B.1.2 </t>
  </si>
  <si>
    <t>Bardage métallique</t>
  </si>
  <si>
    <t>ART</t>
  </si>
  <si>
    <t>094-A154</t>
  </si>
  <si>
    <t xml:space="preserve">     - d/ raccordement des angles sortants, angles rentrants et arrêts verticaux</t>
  </si>
  <si>
    <t>ens</t>
  </si>
  <si>
    <t>ART</t>
  </si>
  <si>
    <t>094-A158</t>
  </si>
  <si>
    <t xml:space="preserve">     - e/ pied de bardage</t>
  </si>
  <si>
    <t>ml</t>
  </si>
  <si>
    <t>ART</t>
  </si>
  <si>
    <t>094-A159</t>
  </si>
  <si>
    <t xml:space="preserve">B.1.3 </t>
  </si>
  <si>
    <t>Tableaux et voussures de baies en acier</t>
  </si>
  <si>
    <t>ml</t>
  </si>
  <si>
    <t>ART</t>
  </si>
  <si>
    <t>094-A163</t>
  </si>
  <si>
    <t xml:space="preserve">B.1.4 </t>
  </si>
  <si>
    <t>Formation des seuils de baies en acier</t>
  </si>
  <si>
    <t>ml</t>
  </si>
  <si>
    <t>ART</t>
  </si>
  <si>
    <t>094-A164</t>
  </si>
  <si>
    <t xml:space="preserve">B.1.5 </t>
  </si>
  <si>
    <t>Ossature métallique apparente type "épine"</t>
  </si>
  <si>
    <t>m2</t>
  </si>
  <si>
    <t>ART</t>
  </si>
  <si>
    <t>MDI-A001</t>
  </si>
  <si>
    <t>Total BARDAGES MÉTALLIQUES (type rapporté)</t>
  </si>
  <si>
    <t>STOT</t>
  </si>
  <si>
    <t>Montant HT du Lot N°04 HABILLAGE DES FACADES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</si>
  <si>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</si>
  <si>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</si>
  <si>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</si>
  <si>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</si>
  <si>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</si>
  <si>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</si>
  <si>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</si>
  <si>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</si>
  <si>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MENUISERIES EXTÉRIEURES - FERMETURES</t>
  </si>
  <si>
    <t>CH2</t>
  </si>
  <si>
    <t>MEXT</t>
  </si>
  <si>
    <t>B</t>
  </si>
  <si>
    <t>DESCRIPTION DES OUVRAGES</t>
  </si>
  <si>
    <t>CH3</t>
  </si>
  <si>
    <t>B.1</t>
  </si>
  <si>
    <t>MENUISERIES EXTÉRIEURES ALUMINIUM</t>
  </si>
  <si>
    <t>CH4</t>
  </si>
  <si>
    <t xml:space="preserve">B.1.1 </t>
  </si>
  <si>
    <t>Bloc-porte d'entrée en aluminium</t>
  </si>
  <si>
    <t>U</t>
  </si>
  <si>
    <t>ART</t>
  </si>
  <si>
    <t>JPO-A187</t>
  </si>
  <si>
    <t xml:space="preserve">B.1.2 </t>
  </si>
  <si>
    <t>Porte-fenêtre à 1 vantail ouvrant à la française</t>
  </si>
  <si>
    <t>ART</t>
  </si>
  <si>
    <t>JPO-C177</t>
  </si>
  <si>
    <t>Total MENUISERIES EXTÉRIEURES ALUMINIUM</t>
  </si>
  <si>
    <t>STOT</t>
  </si>
  <si>
    <t>B.2</t>
  </si>
  <si>
    <t>DÉPOSES DES CLÔTURES EXISTANTES</t>
  </si>
  <si>
    <t>CH4</t>
  </si>
  <si>
    <t xml:space="preserve">B.2.1 </t>
  </si>
  <si>
    <t>Dépose des clôtures existantes</t>
  </si>
  <si>
    <t>ml</t>
  </si>
  <si>
    <t>ART</t>
  </si>
  <si>
    <t>JPO-C103</t>
  </si>
  <si>
    <t xml:space="preserve">B.2.2 </t>
  </si>
  <si>
    <t>Pose des clôtures existantes</t>
  </si>
  <si>
    <t>ml</t>
  </si>
  <si>
    <t>ART</t>
  </si>
  <si>
    <t>JRO-A172</t>
  </si>
  <si>
    <t>Total DÉPOSES DES CLÔTURES EXISTANTES</t>
  </si>
  <si>
    <t>STOT</t>
  </si>
  <si>
    <t>Montant HT du Lot N°05 MENUISERIES EXTÉRIEURES - FERMETURES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</si>
  <si>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</si>
  <si>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</si>
  <si>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</si>
  <si>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</si>
  <si>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</si>
  <si>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</si>
  <si>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</si>
  <si>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</si>
  <si>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MÉTALLERIE - SERRURERIE</t>
  </si>
  <si>
    <t>CH2</t>
  </si>
  <si>
    <t>MÉTAL</t>
  </si>
  <si>
    <t>B</t>
  </si>
  <si>
    <t>DESCRIPTION DES OUVRAGES</t>
  </si>
  <si>
    <t>CH3</t>
  </si>
  <si>
    <t>B.1</t>
  </si>
  <si>
    <t>BLOCS-PORTES MÉTALLIQUES</t>
  </si>
  <si>
    <t>CH4</t>
  </si>
  <si>
    <t xml:space="preserve">B.1.1 </t>
  </si>
  <si>
    <t>Bloc-porte grillagé avec parties fixes</t>
  </si>
  <si>
    <t>u</t>
  </si>
  <si>
    <t>ART</t>
  </si>
  <si>
    <t>L76-A363</t>
  </si>
  <si>
    <t xml:space="preserve">B.1.2 </t>
  </si>
  <si>
    <t>Cloison grillagé</t>
  </si>
  <si>
    <t>m2</t>
  </si>
  <si>
    <t>ART</t>
  </si>
  <si>
    <t>SDA-A017</t>
  </si>
  <si>
    <t>Total BLOCS-PORTES MÉTALLIQUES</t>
  </si>
  <si>
    <t>STOT</t>
  </si>
  <si>
    <t>B.2</t>
  </si>
  <si>
    <t>GARDE-CORPS - MAINS-COURANTES</t>
  </si>
  <si>
    <t>CH4</t>
  </si>
  <si>
    <t xml:space="preserve">B.2.1 </t>
  </si>
  <si>
    <t>Garde-corps techniques des terrasses inaccessibles</t>
  </si>
  <si>
    <t>ml</t>
  </si>
  <si>
    <t>ART</t>
  </si>
  <si>
    <t>JP1-D050</t>
  </si>
  <si>
    <t>Total GARDE-CORPS - MAINS-COURANTES</t>
  </si>
  <si>
    <t>STOT</t>
  </si>
  <si>
    <t>B.3</t>
  </si>
  <si>
    <t>OUVRAGES DE VENTILATIONS</t>
  </si>
  <si>
    <t>CH4</t>
  </si>
  <si>
    <t xml:space="preserve">B.3.1 </t>
  </si>
  <si>
    <t>Grilles de ventilation extérieures</t>
  </si>
  <si>
    <t>ART</t>
  </si>
  <si>
    <t>JPO-A228</t>
  </si>
  <si>
    <t>Total OUVRAGES DE VENTILATIONS</t>
  </si>
  <si>
    <t>STOT</t>
  </si>
  <si>
    <t>Montant HT du Lot N°06 MÉTALLERIE - SERRURERIE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</si>
  <si>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</si>
  <si>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</si>
  <si>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</si>
  <si>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</si>
  <si>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</si>
  <si>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</si>
  <si>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</si>
  <si>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</si>
  <si>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PLÂTRERIE - ISOLATION - FAUX-PLAFONDS</t>
  </si>
  <si>
    <t>CH2</t>
  </si>
  <si>
    <t>PLATR</t>
  </si>
  <si>
    <t>B</t>
  </si>
  <si>
    <t>DESCRIPTION DES OUVRAGES</t>
  </si>
  <si>
    <t>CH3</t>
  </si>
  <si>
    <t>B.1</t>
  </si>
  <si>
    <t>GAINES TECHNIQUES - COFFRES</t>
  </si>
  <si>
    <t>CH4</t>
  </si>
  <si>
    <t xml:space="preserve">B.1.1 </t>
  </si>
  <si>
    <t>Gaines techniques CF 1 h</t>
  </si>
  <si>
    <t>m2</t>
  </si>
  <si>
    <t>ART</t>
  </si>
  <si>
    <t>JPO-A251</t>
  </si>
  <si>
    <t>Total GAINES TECHNIQUES - COFFRES</t>
  </si>
  <si>
    <t>STOT</t>
  </si>
  <si>
    <t>B.2</t>
  </si>
  <si>
    <t>FAUX-PLAFONDS</t>
  </si>
  <si>
    <t>CH4</t>
  </si>
  <si>
    <t xml:space="preserve">B.2.1 </t>
  </si>
  <si>
    <t>Faux-plafond en dalles 600x600  ROCKFON Blanka.</t>
  </si>
  <si>
    <t>m2</t>
  </si>
  <si>
    <t>ART</t>
  </si>
  <si>
    <t>094-A222</t>
  </si>
  <si>
    <t>Total FAUX-PLAFONDS</t>
  </si>
  <si>
    <t>STOT</t>
  </si>
  <si>
    <t>B.3</t>
  </si>
  <si>
    <t>CLOISONS</t>
  </si>
  <si>
    <t>CH4</t>
  </si>
  <si>
    <t xml:space="preserve">B.3.1 </t>
  </si>
  <si>
    <t>Cloisons sèches de distribution de 72 mm d’épaisseur</t>
  </si>
  <si>
    <t>m2</t>
  </si>
  <si>
    <t>ART</t>
  </si>
  <si>
    <t>JPO-A249</t>
  </si>
  <si>
    <t xml:space="preserve">B.3.2 </t>
  </si>
  <si>
    <t>Cloison 98/48</t>
  </si>
  <si>
    <t>m2</t>
  </si>
  <si>
    <t>ART</t>
  </si>
  <si>
    <t>RM1-A230</t>
  </si>
  <si>
    <t>Total CLOISONS</t>
  </si>
  <si>
    <t>STOT</t>
  </si>
  <si>
    <t>B.4</t>
  </si>
  <si>
    <t>PRESTATIONS DIVERSES</t>
  </si>
  <si>
    <t>CH4</t>
  </si>
  <si>
    <t xml:space="preserve">B.4.1 </t>
  </si>
  <si>
    <t>Enlèvement et gestion des déchets</t>
  </si>
  <si>
    <t>forf</t>
  </si>
  <si>
    <t>ART</t>
  </si>
  <si>
    <t>JPO-A272</t>
  </si>
  <si>
    <t>Total PRESTATIONS DIVERSES</t>
  </si>
  <si>
    <t>STOT</t>
  </si>
  <si>
    <t>Montant HT du Lot N°07 PLÂTRERIE - ISOLATION - FAUX-PLAFONDS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</si>
  <si>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</si>
  <si>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</si>
  <si>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</si>
  <si>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</si>
  <si>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</si>
  <si>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</si>
  <si>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</si>
  <si>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</si>
  <si>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MENUISERIES INTÉRIEURES BOIS</t>
  </si>
  <si>
    <t>CH2</t>
  </si>
  <si>
    <t>MINT</t>
  </si>
  <si>
    <t>B</t>
  </si>
  <si>
    <t>DESCRIPTION DES OUVRAGES</t>
  </si>
  <si>
    <t>CH3</t>
  </si>
  <si>
    <t>B.1</t>
  </si>
  <si>
    <t>BLOCS-PORTES INTERIEURS</t>
  </si>
  <si>
    <t>CH4</t>
  </si>
  <si>
    <t xml:space="preserve">B.1.1 </t>
  </si>
  <si>
    <t>Bloc-porte à 1 vantail</t>
  </si>
  <si>
    <t>u</t>
  </si>
  <si>
    <t>ART</t>
  </si>
  <si>
    <t>RM1-C628</t>
  </si>
  <si>
    <t>Total BLOCS-PORTES INTERIEURS</t>
  </si>
  <si>
    <t>STOT</t>
  </si>
  <si>
    <t>B.2</t>
  </si>
  <si>
    <t>BLOCS-PORTES - CHÂSSIS VITRÉS</t>
  </si>
  <si>
    <t>CH4</t>
  </si>
  <si>
    <t xml:space="preserve">B.2.1 </t>
  </si>
  <si>
    <t>Blocs-portes coupe-feu ½ heure</t>
  </si>
  <si>
    <t>u</t>
  </si>
  <si>
    <t>ART</t>
  </si>
  <si>
    <t>JPO-B368</t>
  </si>
  <si>
    <t xml:space="preserve">B.2.2 </t>
  </si>
  <si>
    <t>Châssis fixe vitré</t>
  </si>
  <si>
    <t>m2</t>
  </si>
  <si>
    <t>ART</t>
  </si>
  <si>
    <t>A01-A051</t>
  </si>
  <si>
    <t>Total BLOCS-PORTES - CHÂSSIS VITRÉS</t>
  </si>
  <si>
    <t>STOT</t>
  </si>
  <si>
    <t>B.3</t>
  </si>
  <si>
    <t>PLACARDS</t>
  </si>
  <si>
    <t>CH4</t>
  </si>
  <si>
    <t xml:space="preserve">B.3.1 </t>
  </si>
  <si>
    <t>Façade de placard à vantaux coulissants</t>
  </si>
  <si>
    <t>u</t>
  </si>
  <si>
    <t>ART</t>
  </si>
  <si>
    <t>L65-A144</t>
  </si>
  <si>
    <t xml:space="preserve">B.3.2 </t>
  </si>
  <si>
    <t>Aménagement intérieur de placard</t>
  </si>
  <si>
    <t>u</t>
  </si>
  <si>
    <t>ART</t>
  </si>
  <si>
    <t>L65-A145</t>
  </si>
  <si>
    <t>Total PLACARDS</t>
  </si>
  <si>
    <t>STOT</t>
  </si>
  <si>
    <t>B.4</t>
  </si>
  <si>
    <t>MEUBLES - ACCESSOIRES</t>
  </si>
  <si>
    <t>CH4</t>
  </si>
  <si>
    <t xml:space="preserve">B.4.1 </t>
  </si>
  <si>
    <t>Tableau d'affichage</t>
  </si>
  <si>
    <t>u</t>
  </si>
  <si>
    <t>ART</t>
  </si>
  <si>
    <t>JPO-A258</t>
  </si>
  <si>
    <t xml:space="preserve">B.4.2 </t>
  </si>
  <si>
    <t>Tablette d'accueil</t>
  </si>
  <si>
    <t>ml</t>
  </si>
  <si>
    <t>ART</t>
  </si>
  <si>
    <t>AH1-E434</t>
  </si>
  <si>
    <t>Total MEUBLES - ACCESSOIRES</t>
  </si>
  <si>
    <t>STOT</t>
  </si>
  <si>
    <t>B.5</t>
  </si>
  <si>
    <t>HABILLAGES ET OUVRAGES DIVERS</t>
  </si>
  <si>
    <t>CH4</t>
  </si>
  <si>
    <t xml:space="preserve">B.5.1 </t>
  </si>
  <si>
    <t>Plinthes en sapin</t>
  </si>
  <si>
    <t>ml</t>
  </si>
  <si>
    <t>ART</t>
  </si>
  <si>
    <t>JPO-B015</t>
  </si>
  <si>
    <t xml:space="preserve">B.5.2 </t>
  </si>
  <si>
    <t>Trappe de gaine technique CF 1/2 h</t>
  </si>
  <si>
    <t>u</t>
  </si>
  <si>
    <t>ART</t>
  </si>
  <si>
    <t>L89-A217</t>
  </si>
  <si>
    <t>Total HABILLAGES ET OUVRAGES DIVERS</t>
  </si>
  <si>
    <t>STOT</t>
  </si>
  <si>
    <t>B.6</t>
  </si>
  <si>
    <t>PRESTATIONS DIVERSES</t>
  </si>
  <si>
    <t>CH4</t>
  </si>
  <si>
    <t xml:space="preserve">B.6.1 </t>
  </si>
  <si>
    <t>Enlèvement et gestion des déchets</t>
  </si>
  <si>
    <t>forf</t>
  </si>
  <si>
    <t>ART</t>
  </si>
  <si>
    <t>JPO-A273</t>
  </si>
  <si>
    <t>Total PRESTATIONS DIVERSES</t>
  </si>
  <si>
    <t>STOT</t>
  </si>
  <si>
    <t>Montant HT du Lot N°08 MENUISERIES INTÉRIEURES BOIS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</si>
  <si>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</si>
  <si>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</si>
  <si>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</si>
  <si>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</si>
  <si>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</si>
  <si>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</si>
  <si>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</si>
  <si>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</si>
  <si>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REVÊTEMENTS DE SOLS - REVËTEMENT MURAL</t>
  </si>
  <si>
    <t>CH2</t>
  </si>
  <si>
    <t>SOLS</t>
  </si>
  <si>
    <t>B</t>
  </si>
  <si>
    <t>DESCRIPTION DES OUVRAGES</t>
  </si>
  <si>
    <t>CH3</t>
  </si>
  <si>
    <t>B.1</t>
  </si>
  <si>
    <t>TRAVAUX PRÉPARATOIRES</t>
  </si>
  <si>
    <t>CH4</t>
  </si>
  <si>
    <t xml:space="preserve">B.1.1 </t>
  </si>
  <si>
    <t>Barrière anti-remontée d'humidité</t>
  </si>
  <si>
    <t>m2</t>
  </si>
  <si>
    <t>ART</t>
  </si>
  <si>
    <t>JPO-C232</t>
  </si>
  <si>
    <t xml:space="preserve">B.1.2 </t>
  </si>
  <si>
    <t>Ragréage sur plancher béton</t>
  </si>
  <si>
    <t>m2</t>
  </si>
  <si>
    <t>ART</t>
  </si>
  <si>
    <t>JPO-A279</t>
  </si>
  <si>
    <t xml:space="preserve">B.1.3 </t>
  </si>
  <si>
    <t>Étanchéité sous carrelage collé</t>
  </si>
  <si>
    <t>m2</t>
  </si>
  <si>
    <t>ART</t>
  </si>
  <si>
    <t>JPO-A280</t>
  </si>
  <si>
    <t xml:space="preserve">B.1.4 </t>
  </si>
  <si>
    <t>Étanchéité sous revêtement muraux</t>
  </si>
  <si>
    <t>m2</t>
  </si>
  <si>
    <t>ART</t>
  </si>
  <si>
    <t>RDE-A009</t>
  </si>
  <si>
    <t>Total TRAVAUX PRÉPARATOIRES</t>
  </si>
  <si>
    <t>STOT</t>
  </si>
  <si>
    <t>B.2</t>
  </si>
  <si>
    <t>TRAVAUX DE REVÊTEMENTS DE SOLS CARRELAGES</t>
  </si>
  <si>
    <t>CH4</t>
  </si>
  <si>
    <t xml:space="preserve">B.2.1 </t>
  </si>
  <si>
    <t>Carrelage grès cérame 30 x 30</t>
  </si>
  <si>
    <t>m2</t>
  </si>
  <si>
    <t>ART</t>
  </si>
  <si>
    <t>JPO-A281</t>
  </si>
  <si>
    <t xml:space="preserve">B.2.2 </t>
  </si>
  <si>
    <t>Plinthes droites grès cérame 7 x 30</t>
  </si>
  <si>
    <t>ml</t>
  </si>
  <si>
    <t>ART</t>
  </si>
  <si>
    <t>JPO-A282</t>
  </si>
  <si>
    <t xml:space="preserve">B.2.3 </t>
  </si>
  <si>
    <t>Carrelage antidérapant grès cérame 20 x 20</t>
  </si>
  <si>
    <t>m2</t>
  </si>
  <si>
    <t>ART</t>
  </si>
  <si>
    <t>JPO-A283</t>
  </si>
  <si>
    <t xml:space="preserve">B.2.4 </t>
  </si>
  <si>
    <t>Plinthes à gorge en grès cérame 10 x 20</t>
  </si>
  <si>
    <t>ml</t>
  </si>
  <si>
    <t>ART</t>
  </si>
  <si>
    <t>JPO-A284</t>
  </si>
  <si>
    <t>Total TRAVAUX DE REVÊTEMENTS DE SOLS CARRELAGES</t>
  </si>
  <si>
    <t>STOT</t>
  </si>
  <si>
    <t>B.3</t>
  </si>
  <si>
    <t>TRAVAUX DE REVÊTEMENTS DE SOLS PVC</t>
  </si>
  <si>
    <t>CH4</t>
  </si>
  <si>
    <t xml:space="preserve">B.3.1 </t>
  </si>
  <si>
    <t>Revêtements en lés PVC U4 P3</t>
  </si>
  <si>
    <t>m2</t>
  </si>
  <si>
    <t>ART</t>
  </si>
  <si>
    <t>L76-A065</t>
  </si>
  <si>
    <t>Total TRAVAUX DE REVÊTEMENTS DE SOLS PVC</t>
  </si>
  <si>
    <t>STOT</t>
  </si>
  <si>
    <t>B.4</t>
  </si>
  <si>
    <t>TRAVAUX DE REVÊTEMENT MURAL</t>
  </si>
  <si>
    <t>CH4</t>
  </si>
  <si>
    <t xml:space="preserve">B.4.1 </t>
  </si>
  <si>
    <t>Grès cérame murale 30 x 30</t>
  </si>
  <si>
    <t>m2</t>
  </si>
  <si>
    <t>ART</t>
  </si>
  <si>
    <t>JPO-A287</t>
  </si>
  <si>
    <t>Total TRAVAUX DE REVÊTEMENT MURAL</t>
  </si>
  <si>
    <t>STOT</t>
  </si>
  <si>
    <t>B.5</t>
  </si>
  <si>
    <t>ACCESSOIRES DIVERS</t>
  </si>
  <si>
    <t>CH4</t>
  </si>
  <si>
    <t xml:space="preserve">B.5.1 </t>
  </si>
  <si>
    <t>Profilés d'arrêt de carrelage</t>
  </si>
  <si>
    <t>ml</t>
  </si>
  <si>
    <t>ART</t>
  </si>
  <si>
    <t>JPO-A291</t>
  </si>
  <si>
    <t xml:space="preserve">B.5.2 </t>
  </si>
  <si>
    <t>Siphon de sol anti-retour de gaz</t>
  </si>
  <si>
    <t>u</t>
  </si>
  <si>
    <t>ART</t>
  </si>
  <si>
    <t>JPO-C897</t>
  </si>
  <si>
    <t xml:space="preserve">B.5.3 </t>
  </si>
  <si>
    <t>Siphon de sol inox</t>
  </si>
  <si>
    <t>u</t>
  </si>
  <si>
    <t>ART</t>
  </si>
  <si>
    <t>JPO-A295</t>
  </si>
  <si>
    <t xml:space="preserve">B.5.4 </t>
  </si>
  <si>
    <t>Tapis d'entrée encastré</t>
  </si>
  <si>
    <t>ART</t>
  </si>
  <si>
    <t>JPO-A297</t>
  </si>
  <si>
    <t>Total ACCESSOIRES DIVERS</t>
  </si>
  <si>
    <t>STOT</t>
  </si>
  <si>
    <t>B.6</t>
  </si>
  <si>
    <t>PRESTATIONS DIVERSES</t>
  </si>
  <si>
    <t>CH4</t>
  </si>
  <si>
    <t xml:space="preserve">B.6.1 </t>
  </si>
  <si>
    <t>Enlèvement et gestion des déchets</t>
  </si>
  <si>
    <t>forf</t>
  </si>
  <si>
    <t>ART</t>
  </si>
  <si>
    <t>JPO-A302</t>
  </si>
  <si>
    <t>Total PRESTATIONS DIVERSES</t>
  </si>
  <si>
    <t>STOT</t>
  </si>
  <si>
    <t>Montant HT du Lot N°09 REVÊTEMENTS DE SOLS - REVËTEMENT MURAL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</si>
  <si>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</si>
  <si>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</si>
  <si>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</si>
  <si>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</si>
  <si>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</si>
  <si>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</si>
  <si>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</si>
  <si>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</si>
  <si>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PEINTURES - REVÊTEMENTS MURAUX</t>
  </si>
  <si>
    <t>CH2</t>
  </si>
  <si>
    <t>PEINT</t>
  </si>
  <si>
    <t>B</t>
  </si>
  <si>
    <t>DESCRIPTIONS DES OUVRAGES</t>
  </si>
  <si>
    <t>CH3</t>
  </si>
  <si>
    <t>B.1</t>
  </si>
  <si>
    <t>PEINTURES INTÉRIEURES</t>
  </si>
  <si>
    <t>CH4</t>
  </si>
  <si>
    <t xml:space="preserve">B.1.1 </t>
  </si>
  <si>
    <t>Peinture satinée finition A sur murs et plafonds</t>
  </si>
  <si>
    <t>ART</t>
  </si>
  <si>
    <t>JPO-A305</t>
  </si>
  <si>
    <t xml:space="preserve">     - sur murs</t>
  </si>
  <si>
    <t>m2</t>
  </si>
  <si>
    <t>ART</t>
  </si>
  <si>
    <t>JPO-A306</t>
  </si>
  <si>
    <t xml:space="preserve">     - sur plafonds</t>
  </si>
  <si>
    <t>m2</t>
  </si>
  <si>
    <t>ART</t>
  </si>
  <si>
    <t>JPO-A307</t>
  </si>
  <si>
    <t xml:space="preserve">B.1.2 </t>
  </si>
  <si>
    <t>Peinture mate finition C sur murs et plafonds</t>
  </si>
  <si>
    <t>m2</t>
  </si>
  <si>
    <t>ART</t>
  </si>
  <si>
    <t>JPO-A308</t>
  </si>
  <si>
    <t xml:space="preserve">B.1.3 </t>
  </si>
  <si>
    <t>Peinture satinée sur portes prépeintes</t>
  </si>
  <si>
    <t>m2</t>
  </si>
  <si>
    <t>ART</t>
  </si>
  <si>
    <t>JPO-A313</t>
  </si>
  <si>
    <t xml:space="preserve">B.1.4 </t>
  </si>
  <si>
    <t>Peinture satiné sur menuiseries intérieures bois</t>
  </si>
  <si>
    <t>m2</t>
  </si>
  <si>
    <t>ART</t>
  </si>
  <si>
    <t>JPO-A314</t>
  </si>
  <si>
    <t xml:space="preserve">B.1.5 </t>
  </si>
  <si>
    <t>Vernis brillant à base de résine acrylique en phase aqueuse</t>
  </si>
  <si>
    <t>m2</t>
  </si>
  <si>
    <t>ART</t>
  </si>
  <si>
    <t>L89-A296</t>
  </si>
  <si>
    <t xml:space="preserve">B.1.6 </t>
  </si>
  <si>
    <t>Peinture sur canalisations métalliques</t>
  </si>
  <si>
    <t>ART</t>
  </si>
  <si>
    <t>JPO-A316</t>
  </si>
  <si>
    <t>Total PEINTURES INTÉRIEURES</t>
  </si>
  <si>
    <t>STOT</t>
  </si>
  <si>
    <t>B.2</t>
  </si>
  <si>
    <t>FINITIONS - NETTOYAGE DE FIN DE CHANTIER</t>
  </si>
  <si>
    <t>CH4</t>
  </si>
  <si>
    <t xml:space="preserve">B.2.1 </t>
  </si>
  <si>
    <t>Joints acryliques</t>
  </si>
  <si>
    <t>ens</t>
  </si>
  <si>
    <t>ART</t>
  </si>
  <si>
    <t>095-A489</t>
  </si>
  <si>
    <t xml:space="preserve">B.2.2 </t>
  </si>
  <si>
    <t>Nettoyage de mise en service</t>
  </si>
  <si>
    <t>ART</t>
  </si>
  <si>
    <t>JPO-A322</t>
  </si>
  <si>
    <t xml:space="preserve">     - pour les parties communes</t>
  </si>
  <si>
    <t>ens</t>
  </si>
  <si>
    <t>ART</t>
  </si>
  <si>
    <t>L89-A316</t>
  </si>
  <si>
    <t xml:space="preserve">     - sur l'ensemble des espaces extérieurs</t>
  </si>
  <si>
    <t>ens</t>
  </si>
  <si>
    <t>ART</t>
  </si>
  <si>
    <t>L89-A318</t>
  </si>
  <si>
    <t>Total FINITIONS - NETTOYAGE DE FIN DE CHANTIER</t>
  </si>
  <si>
    <t>STOT</t>
  </si>
  <si>
    <t>B.3</t>
  </si>
  <si>
    <t>PRESTATIONS DIVERSES</t>
  </si>
  <si>
    <t>CH4</t>
  </si>
  <si>
    <t xml:space="preserve">B.3.1 </t>
  </si>
  <si>
    <t>Enlèvement et gestion des déchets</t>
  </si>
  <si>
    <t>forf</t>
  </si>
  <si>
    <t>ART</t>
  </si>
  <si>
    <t>JPO-A326</t>
  </si>
  <si>
    <t>Total PRESTATIONS DIVERSES</t>
  </si>
  <si>
    <t>STOT</t>
  </si>
  <si>
    <t>Montant HT du Lot N°10 PEINTURES - REVÊTEMENTS MURAUX</t>
  </si>
  <si>
    <t>TOTHT</t>
  </si>
  <si>
    <t>TVA</t>
  </si>
  <si>
    <t>Montant TTC</t>
  </si>
  <si>
    <t>TOTTTC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</si>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</sst>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0;\-#,##0.00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0"/>
      <color rgb="FF5B5B5B"/>
      <name val="Arial"/>
      <family val="1"/>
    </font>
    <font>
      <sz val="9"/>
      <color rgb="FF5B5B5B"/>
      <name val="Arial"/>
      <family val="1"/>
    </font>
    <font>
      <sz val="9"/>
      <color rgb="FFFF0000"/>
      <name val="Arial Narrow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sz val="9"/>
      <color rgb="FF848484"/>
      <name val="Arial Narrow"/>
      <family val="1"/>
    </font>
    <font>
      <sz val="8"/>
      <color rgb="FFADADAD"/>
      <name val="Arial Narrow"/>
      <family val="1"/>
    </font>
    <font>
      <sz val="8"/>
      <color rgb="FF000000"/>
      <name val="Arial"/>
      <family val="1"/>
    </font>
    <font>
      <i/>
      <sz val="8"/>
      <color rgb="FF848484"/>
      <name val="Arial Narrow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37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rgb="FF000000"/>
      </right>
      <top/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center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1"/>
    </xf>
    <xf numFmtId="0" fontId="16" fillId="0" borderId="0" applyFill="0">
      <alignment horizontal="left" vertical="top" wrapText="1" inden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/>
    </xf>
  </cellStyleXfs>
  <cellXfs count="68">
    <xf numFmtId="0" fontId="0" fillId="0" borderId="0" xfId="0"/>
    <xf numFmtId="0" fontId="19" fillId="0" borderId="0" xfId="0" applyFont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164" fontId="0" fillId="0" borderId="12" xfId="0" applyNumberForma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164" fontId="19" fillId="0" borderId="3" xfId="0" applyNumberFormat="1" applyFont="1" applyBorder="1" applyAlignment="1">
      <alignment horizontal="right" vertical="top" wrapText="1"/>
    </xf>
    <xf numFmtId="164" fontId="19" fillId="0" borderId="4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33" xfId="0" applyBorder="1" applyAlignment="1">
      <alignment horizontal="center" vertical="top" wrapText="1"/>
    </xf>
    <xf numFmtId="0" fontId="19" fillId="0" borderId="34" xfId="0" applyFont="1" applyBorder="1" applyAlignment="1">
      <alignment horizontal="left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right" vertical="top" wrapText="1"/>
    </xf>
    <xf numFmtId="0" fontId="0" fillId="0" borderId="27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2" fillId="0" borderId="27" xfId="6" applyBorder="1" applyAlignment="1">
      <alignment horizontal="left" vertical="top" wrapText="1"/>
    </xf>
    <xf numFmtId="0" fontId="2" fillId="0" borderId="25" xfId="6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4" fillId="2" borderId="23" xfId="10" applyBorder="1">
      <alignment horizontal="left" vertical="top" wrapText="1"/>
    </xf>
    <xf numFmtId="0" fontId="4" fillId="2" borderId="22" xfId="10" applyBorder="1">
      <alignment horizontal="left" vertical="top" wrapText="1"/>
    </xf>
    <xf numFmtId="0" fontId="5" fillId="0" borderId="30" xfId="14" applyBorder="1">
      <alignment horizontal="left" vertical="top" wrapText="1"/>
    </xf>
    <xf numFmtId="0" fontId="5" fillId="0" borderId="29" xfId="14" applyBorder="1">
      <alignment horizontal="left" vertical="top" wrapText="1"/>
    </xf>
    <xf numFmtId="0" fontId="8" fillId="0" borderId="30" xfId="26" applyBorder="1">
      <alignment horizontal="left" vertical="top" wrapText="1"/>
    </xf>
    <xf numFmtId="0" fontId="8" fillId="0" borderId="29" xfId="26" applyBorder="1">
      <alignment horizontal="left" vertical="top" wrapText="1"/>
    </xf>
    <xf numFmtId="0" fontId="0" fillId="0" borderId="9" xfId="0" applyBorder="1" applyAlignment="1" applyProtection="1">
      <alignment horizontal="left" vertical="top"/>
      <protection locked="0"/>
    </xf>
    <xf numFmtId="164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31" xfId="0" applyNumberFormat="1" applyBorder="1" applyAlignment="1" applyProtection="1">
      <alignment horizontal="right" vertical="top" wrapText="1"/>
      <protection locked="0"/>
    </xf>
    <xf numFmtId="165" fontId="0" fillId="0" borderId="9" xfId="0" applyNumberFormat="1" applyBorder="1" applyAlignment="1" applyProtection="1">
      <alignment horizontal="center" vertical="top" wrapText="1"/>
      <protection locked="0"/>
    </xf>
    <xf numFmtId="0" fontId="0" fillId="0" borderId="19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2" fillId="0" borderId="27" xfId="17" applyBorder="1" applyAlignment="1">
      <alignment horizontal="left" vertical="top" wrapText="1"/>
    </xf>
    <xf numFmtId="0" fontId="2" fillId="0" borderId="25" xfId="17" applyBorder="1">
      <alignment horizontal="right" vertical="top" wrapText="1"/>
    </xf>
    <xf numFmtId="164" fontId="0" fillId="0" borderId="24" xfId="0" applyNumberFormat="1" applyBorder="1" applyAlignment="1">
      <alignment horizontal="right" vertical="top" wrapText="1"/>
    </xf>
    <xf numFmtId="0" fontId="0" fillId="0" borderId="26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164" fontId="19" fillId="0" borderId="0" xfId="0" applyNumberFormat="1" applyFont="1" applyAlignment="1">
      <alignment horizontal="right" vertical="top" wrapText="1"/>
    </xf>
    <xf numFmtId="165" fontId="20" fillId="3" borderId="0" xfId="0" applyNumberFormat="1" applyFont="1" applyFill="1" applyAlignment="1">
      <alignment horizontal="left" vertical="top" wrapText="1"/>
    </xf>
    <xf numFmtId="166" fontId="0" fillId="0" borderId="9" xfId="0" applyNumberFormat="1" applyBorder="1" applyAlignment="1" applyProtection="1">
      <alignment horizontal="center" vertical="top" wrapText="1"/>
      <protection locked="0"/>
    </xf>
    <xf numFmtId="0" fontId="6" fillId="0" borderId="30" xfId="18" applyBorder="1">
      <alignment horizontal="left" vertical="top" wrapText="1"/>
    </xf>
    <xf numFmtId="0" fontId="6" fillId="0" borderId="29" xfId="18" applyBorder="1">
      <alignment horizontal="left" vertical="top" wrapText="1"/>
    </xf>
    <xf numFmtId="164" fontId="0" fillId="0" borderId="14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164" fontId="0" fillId="0" borderId="8" xfId="0" applyNumberFormat="1" applyBorder="1" applyAlignment="1">
      <alignment horizontal="right" vertical="top" wrapText="1"/>
    </xf>
    <xf numFmtId="164" fontId="19" fillId="0" borderId="2" xfId="0" applyNumberFormat="1" applyFont="1" applyBorder="1" applyAlignment="1">
      <alignment horizontal="right" vertical="top" wrapText="1"/>
    </xf>
    <xf numFmtId="0" fontId="0" fillId="0" borderId="35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n°01 FONDATIONS SPÉCIALES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n°10 PEINTURES - REVÊTEMENTS MURAUX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n°02 GROS-OEUVRE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n°03 ÉTANCHÉITÉ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n°04 HABILLAGE DES FACADES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n°05 MENUISERIES EXTÉRIEURES - FERMETURES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n°06 MÉTALLERIE - SERRURERIE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n°07 PLÂTRERIE - ISOLATION - FAUX-PLAFONDS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n°08 MENUISERIES INTÉRIEURES BOIS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91565</xdr:rowOff>
    </xdr:from>
    <xdr:to>
      <xdr:col>4</xdr:col>
      <xdr:colOff>324000</xdr:colOff>
      <xdr:row>0</xdr:row>
      <xdr:rowOff>564652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6304" y="91565"/>
          <a:ext cx="5051348" cy="473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0" rIns="0" bIns="0" rtlCol="0" anchor="t"/>
        <a:lstStyle/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Construction d'un bâtiment de formation à la sécurité incendie au Centre pénitentiaire de Fleury-Mérogis</a:t>
          </a:r>
        </a:p>
        <a:p>
          <a:pPr algn="l"/>
          <a:r>
            <a:rPr lang="fr-FR" sz="1000" b="0" i="0">
              <a:solidFill>
                <a:srgbClr val="5B5B5B"/>
              </a:solidFill>
              <a:latin typeface="Calibri"/>
            </a:rPr>
            <a:t>Avenue des Peupliers - 91700 Fleury-Mérogis</a:t>
          </a:r>
        </a:p>
      </xdr:txBody>
    </xdr:sp>
    <xdr:clientData/>
  </xdr:twoCellAnchor>
  <xdr:twoCellAnchor editAs="absolute">
    <xdr:from>
      <xdr:col>0</xdr:col>
      <xdr:colOff>0</xdr:colOff>
      <xdr:row>0</xdr:row>
      <xdr:rowOff>488348</xdr:rowOff>
    </xdr:from>
    <xdr:to>
      <xdr:col>5</xdr:col>
      <xdr:colOff>756000</xdr:colOff>
      <xdr:row>0</xdr:row>
      <xdr:rowOff>763043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15261" y="488348"/>
          <a:ext cx="6272217" cy="2746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200" b="1" i="0">
              <a:solidFill>
                <a:srgbClr val="848484"/>
              </a:solidFill>
              <a:latin typeface="Calibri"/>
            </a:rPr>
            <a:t>CHAPITRE n°09 REVÊTEMENTS DE SOLS - REVËTEMENT MURAL</a:t>
          </a:r>
        </a:p>
      </xdr:txBody>
    </xdr:sp>
    <xdr:clientData/>
  </xdr:twoCellAnchor>
  <xdr:twoCellAnchor editAs="absolute">
    <xdr:from>
      <xdr:col>4</xdr:col>
      <xdr:colOff>396000</xdr:colOff>
      <xdr:row>0</xdr:row>
      <xdr:rowOff>91565</xdr:rowOff>
    </xdr:from>
    <xdr:to>
      <xdr:col>5</xdr:col>
      <xdr:colOff>504000</xdr:colOff>
      <xdr:row>0</xdr:row>
      <xdr:rowOff>503609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8696" y="91565"/>
          <a:ext cx="2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0</xdr:row>
      <xdr:rowOff>686739</xdr:rowOff>
    </xdr:from>
    <xdr:to>
      <xdr:col>5</xdr:col>
      <xdr:colOff>540000</xdr:colOff>
      <xdr:row>0</xdr:row>
      <xdr:rowOff>839348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61043" y="686739"/>
          <a:ext cx="6012783" cy="152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515A4-35E5-4637-9775-AF462633DDCE}">
  <dimension ref="A1:J24"/>
  <sheetViews>
    <sheetView showGridLines="0" workbookViewId="0">
      <selection activeCell="B1" sqref="B1"/>
    </sheetView>
  </sheetViews>
  <sheetFormatPr baseColWidth="10" defaultColWidth="10.7109375" defaultRowHeight="15" x14ac:dyDescent="0.25"/>
  <cols>
    <col min="1" max="1" width="10.7109375" customWidth="1"/>
    <col min="2" max="2" width="50.7109375" customWidth="1"/>
    <col min="3" max="3" width="15.7109375" customWidth="1"/>
    <col min="4" max="4" width="17.7109375" customWidth="1"/>
    <col min="5" max="5" width="16.7109375" customWidth="1"/>
    <col min="6" max="6" width="1.7109375" customWidth="1"/>
    <col min="7" max="7" width="6.7109375" customWidth="1"/>
    <col min="8" max="8" width="15.7109375" customWidth="1"/>
    <col min="9" max="9" width="17.7109375" customWidth="1"/>
    <col min="10" max="10" width="16.7109375" customWidth="1"/>
    <col min="11" max="11" width="1.7109375" customWidth="1"/>
    <col min="12" max="12" width="10.7109375" customWidth="1"/>
  </cols>
  <sheetData>
    <row r="1" spans="1:10" x14ac:dyDescent="0.25">
      <c r="B1" s="1" t="s">
        <v>0</v>
      </c>
    </row>
    <row r="2" spans="1:10" x14ac:dyDescent="0.25">
      <c r="B2" s="1" t="s">
        <v>1</v>
      </c>
    </row>
    <row r="3" spans="1:10" x14ac:dyDescent="0.25">
      <c r="B3" s="1" t="s">
        <v>2</v>
      </c>
    </row>
    <row r="5" spans="1:10" x14ac:dyDescent="0.25">
      <c r="B5" s="1" t="s">
        <v>3</v>
      </c>
    </row>
    <row r="6" spans="1:10" x14ac:dyDescent="0.25">
      <c r="B6" s="1" t="s">
        <v>4</v>
      </c>
    </row>
    <row r="7" spans="1:10" x14ac:dyDescent="0.25">
      <c r="B7" s="1" t="s">
        <v>5</v>
      </c>
    </row>
    <row r="8" spans="1:10" x14ac:dyDescent="0.25">
      <c r="B8" s="1" t="s">
        <v>6</v>
      </c>
    </row>
    <row r="9" spans="1:10" x14ac:dyDescent="0.25">
      <c r="B9" s="1" t="s">
        <v>7</v>
      </c>
    </row>
    <row r="10" spans="1:10" x14ac:dyDescent="0.25">
      <c r="B10" s="2"/>
      <c r="C10" s="2"/>
      <c r="D10" s="2"/>
      <c r="E10" s="2"/>
      <c r="G10" s="2"/>
      <c r="H10" s="2"/>
      <c r="I10" s="2"/>
      <c r="J10" s="2"/>
    </row>
    <row r="11" spans="1:10" x14ac:dyDescent="0.25">
      <c r="A11" s="3"/>
      <c r="B11" s="4" t="s">
        <v>8</v>
      </c>
      <c r="C11" s="5" t="s">
        <v>9</v>
      </c>
      <c r="D11" s="5" t="s">
        <v>10</v>
      </c>
      <c r="E11" s="6" t="s">
        <v>11</v>
      </c>
      <c r="F11" s="3"/>
      <c r="G11" s="4" t="s">
        <v>12</v>
      </c>
      <c r="H11" s="5" t="s">
        <v>13</v>
      </c>
      <c r="I11" s="5" t="s">
        <v>14</v>
      </c>
      <c r="J11" s="6" t="s">
        <v>15</v>
      </c>
    </row>
    <row r="12" spans="1:10" x14ac:dyDescent="0.25">
      <c r="A12" s="3"/>
      <c r="B12" s="7" t="s">
        <v>16</v>
      </c>
      <c r="C12" s="8">
        <f t="shared" ref="C12:C21" si="0">H12</f>
        <v>0</v>
      </c>
      <c r="D12" s="8">
        <f t="shared" ref="D12:D21" si="1">I12</f>
        <v>0</v>
      </c>
      <c r="E12" s="9">
        <f t="shared" ref="E12:E21" si="2">J12</f>
        <v>0</v>
      </c>
      <c r="F12" s="3"/>
      <c r="G12" s="61">
        <v>20</v>
      </c>
      <c r="H12" s="8">
        <f>'Lot N°01 FONDATIONS SPÉCIALES'!F15</f>
        <v>0</v>
      </c>
      <c r="I12" s="8">
        <f>(H12*G12)/100</f>
        <v>0</v>
      </c>
      <c r="J12" s="9">
        <f t="shared" ref="J12:J21" si="3">H12+I12</f>
        <v>0</v>
      </c>
    </row>
    <row r="13" spans="1:10" x14ac:dyDescent="0.25">
      <c r="A13" s="3"/>
      <c r="B13" s="10" t="s">
        <v>17</v>
      </c>
      <c r="C13" s="11">
        <f t="shared" si="0"/>
        <v>0</v>
      </c>
      <c r="D13" s="11">
        <f t="shared" si="1"/>
        <v>0</v>
      </c>
      <c r="E13" s="12">
        <f t="shared" si="2"/>
        <v>0</v>
      </c>
      <c r="F13" s="3"/>
      <c r="G13" s="62"/>
      <c r="H13" s="11">
        <f>'Lot N°02 GROS-OEUVRE'!F67</f>
        <v>0</v>
      </c>
      <c r="I13" s="11">
        <f>(H13*G12)/100</f>
        <v>0</v>
      </c>
      <c r="J13" s="12">
        <f t="shared" si="3"/>
        <v>0</v>
      </c>
    </row>
    <row r="14" spans="1:10" x14ac:dyDescent="0.25">
      <c r="A14" s="3"/>
      <c r="B14" s="10" t="s">
        <v>18</v>
      </c>
      <c r="C14" s="11">
        <f t="shared" si="0"/>
        <v>0</v>
      </c>
      <c r="D14" s="11">
        <f t="shared" si="1"/>
        <v>0</v>
      </c>
      <c r="E14" s="12">
        <f t="shared" si="2"/>
        <v>0</v>
      </c>
      <c r="F14" s="3"/>
      <c r="G14" s="62"/>
      <c r="H14" s="11">
        <f>'Lot N°03 ÉTANCHÉITÉ'!F31</f>
        <v>0</v>
      </c>
      <c r="I14" s="11">
        <f>(H14*G12)/100</f>
        <v>0</v>
      </c>
      <c r="J14" s="12">
        <f t="shared" si="3"/>
        <v>0</v>
      </c>
    </row>
    <row r="15" spans="1:10" x14ac:dyDescent="0.25">
      <c r="A15" s="3"/>
      <c r="B15" s="10" t="s">
        <v>19</v>
      </c>
      <c r="C15" s="11">
        <f t="shared" si="0"/>
        <v>0</v>
      </c>
      <c r="D15" s="11">
        <f t="shared" si="1"/>
        <v>0</v>
      </c>
      <c r="E15" s="12">
        <f t="shared" si="2"/>
        <v>0</v>
      </c>
      <c r="F15" s="3"/>
      <c r="G15" s="62"/>
      <c r="H15" s="11">
        <f>'Lot N°04 HABILLAGE DES FACADES'!F19</f>
        <v>0</v>
      </c>
      <c r="I15" s="11">
        <f>(H15*G12)/100</f>
        <v>0</v>
      </c>
      <c r="J15" s="12">
        <f t="shared" si="3"/>
        <v>0</v>
      </c>
    </row>
    <row r="16" spans="1:10" x14ac:dyDescent="0.25">
      <c r="A16" s="3"/>
      <c r="B16" s="10" t="s">
        <v>20</v>
      </c>
      <c r="C16" s="11">
        <f t="shared" si="0"/>
        <v>0</v>
      </c>
      <c r="D16" s="11">
        <f t="shared" si="1"/>
        <v>0</v>
      </c>
      <c r="E16" s="12">
        <f t="shared" si="2"/>
        <v>0</v>
      </c>
      <c r="F16" s="3"/>
      <c r="G16" s="62"/>
      <c r="H16" s="11">
        <f>'Lot N°05 MENUISERIES EXTÉRIEUR'!F20</f>
        <v>0</v>
      </c>
      <c r="I16" s="11">
        <f>(H16*G12)/100</f>
        <v>0</v>
      </c>
      <c r="J16" s="12">
        <f t="shared" si="3"/>
        <v>0</v>
      </c>
    </row>
    <row r="17" spans="1:10" x14ac:dyDescent="0.25">
      <c r="A17" s="3"/>
      <c r="B17" s="10" t="s">
        <v>21</v>
      </c>
      <c r="C17" s="11">
        <f t="shared" si="0"/>
        <v>0</v>
      </c>
      <c r="D17" s="11">
        <f t="shared" si="1"/>
        <v>0</v>
      </c>
      <c r="E17" s="12">
        <f t="shared" si="2"/>
        <v>0</v>
      </c>
      <c r="F17" s="3"/>
      <c r="G17" s="62"/>
      <c r="H17" s="11">
        <f>'Lot N°06 MÉTALLERIE - SERRURER'!F24</f>
        <v>0</v>
      </c>
      <c r="I17" s="11">
        <f>(H17*G12)/100</f>
        <v>0</v>
      </c>
      <c r="J17" s="12">
        <f t="shared" si="3"/>
        <v>0</v>
      </c>
    </row>
    <row r="18" spans="1:10" x14ac:dyDescent="0.25">
      <c r="A18" s="3"/>
      <c r="B18" s="10" t="s">
        <v>22</v>
      </c>
      <c r="C18" s="11">
        <f t="shared" si="0"/>
        <v>0</v>
      </c>
      <c r="D18" s="11">
        <f t="shared" si="1"/>
        <v>0</v>
      </c>
      <c r="E18" s="12">
        <f t="shared" si="2"/>
        <v>0</v>
      </c>
      <c r="F18" s="3"/>
      <c r="G18" s="62"/>
      <c r="H18" s="11">
        <f>'Lot N°07 PLÂTRERIE - ISOLATION'!F29</f>
        <v>0</v>
      </c>
      <c r="I18" s="11">
        <f>(H18*G12)/100</f>
        <v>0</v>
      </c>
      <c r="J18" s="12">
        <f t="shared" si="3"/>
        <v>0</v>
      </c>
    </row>
    <row r="19" spans="1:10" x14ac:dyDescent="0.25">
      <c r="A19" s="3"/>
      <c r="B19" s="10" t="s">
        <v>23</v>
      </c>
      <c r="C19" s="11">
        <f t="shared" si="0"/>
        <v>0</v>
      </c>
      <c r="D19" s="11">
        <f t="shared" si="1"/>
        <v>0</v>
      </c>
      <c r="E19" s="12">
        <f t="shared" si="2"/>
        <v>0</v>
      </c>
      <c r="F19" s="3"/>
      <c r="G19" s="62"/>
      <c r="H19" s="11">
        <f>'Lot N°08 MENUISERIES INTÉRIEUR'!F42</f>
        <v>0</v>
      </c>
      <c r="I19" s="11">
        <f>(H19*G12)/100</f>
        <v>0</v>
      </c>
      <c r="J19" s="12">
        <f t="shared" si="3"/>
        <v>0</v>
      </c>
    </row>
    <row r="20" spans="1:10" x14ac:dyDescent="0.25">
      <c r="A20" s="3"/>
      <c r="B20" s="10" t="s">
        <v>24</v>
      </c>
      <c r="C20" s="11">
        <f t="shared" si="0"/>
        <v>0</v>
      </c>
      <c r="D20" s="11">
        <f t="shared" si="1"/>
        <v>0</v>
      </c>
      <c r="E20" s="12">
        <f t="shared" si="2"/>
        <v>0</v>
      </c>
      <c r="F20" s="3"/>
      <c r="G20" s="62"/>
      <c r="H20" s="11">
        <f>'Lot N°09 REVÊTEMENTS DE SOLS -'!F47</f>
        <v>0</v>
      </c>
      <c r="I20" s="11">
        <f>(H20*G12)/100</f>
        <v>0</v>
      </c>
      <c r="J20" s="12">
        <f t="shared" si="3"/>
        <v>0</v>
      </c>
    </row>
    <row r="21" spans="1:10" x14ac:dyDescent="0.25">
      <c r="A21" s="3"/>
      <c r="B21" s="10" t="s">
        <v>25</v>
      </c>
      <c r="C21" s="11">
        <f t="shared" si="0"/>
        <v>0</v>
      </c>
      <c r="D21" s="11">
        <f t="shared" si="1"/>
        <v>0</v>
      </c>
      <c r="E21" s="12">
        <f t="shared" si="2"/>
        <v>0</v>
      </c>
      <c r="F21" s="3"/>
      <c r="G21" s="62"/>
      <c r="H21" s="11">
        <f>'Lot N°10 PEINTURES - REVÊTEMEN'!F33</f>
        <v>0</v>
      </c>
      <c r="I21" s="11">
        <f>(H21*G12)/100</f>
        <v>0</v>
      </c>
      <c r="J21" s="12">
        <f t="shared" si="3"/>
        <v>0</v>
      </c>
    </row>
    <row r="22" spans="1:10" x14ac:dyDescent="0.25">
      <c r="A22" s="3"/>
      <c r="B22" s="13"/>
      <c r="C22" s="14"/>
      <c r="D22" s="14"/>
      <c r="E22" s="15"/>
      <c r="F22" s="3"/>
      <c r="G22" s="63"/>
      <c r="H22" s="14"/>
      <c r="I22" s="14"/>
      <c r="J22" s="15"/>
    </row>
    <row r="23" spans="1:10" x14ac:dyDescent="0.25">
      <c r="A23" s="3"/>
      <c r="B23" s="16"/>
      <c r="C23" s="17">
        <f>SUBTOTAL(109,C12:C22)</f>
        <v>0</v>
      </c>
      <c r="D23" s="17">
        <f>SUBTOTAL(109,D12:D22)</f>
        <v>0</v>
      </c>
      <c r="E23" s="18">
        <f>SUBTOTAL(109,E12:E22)</f>
        <v>0</v>
      </c>
      <c r="F23" s="3"/>
      <c r="G23" s="64"/>
      <c r="H23" s="17">
        <f>SUBTOTAL(109,H12:H22)</f>
        <v>0</v>
      </c>
      <c r="I23" s="17">
        <f>SUBTOTAL(109,I12:I22)</f>
        <v>0</v>
      </c>
      <c r="J23" s="18">
        <f>SUBTOTAL(109,J12:J22)</f>
        <v>0</v>
      </c>
    </row>
    <row r="24" spans="1:10" x14ac:dyDescent="0.25">
      <c r="B24" s="19"/>
      <c r="C24" s="19"/>
      <c r="D24" s="19"/>
      <c r="E24" s="19"/>
      <c r="G24" s="19"/>
      <c r="H24" s="19"/>
      <c r="I24" s="19"/>
      <c r="J24" s="19"/>
    </row>
  </sheetData>
  <mergeCells count="1">
    <mergeCell ref="G12:G23"/>
  </mergeCells>
  <pageMargins left="0" right="0" top="0" bottom="0" header="0.76" footer="0.76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698BF-8AE0-4404-AFBA-6A558070A03D}">
  <sheetPr>
    <pageSetUpPr fitToPage="1"/>
  </sheetPr>
  <dimension ref="A1:ZZ51"/>
  <sheetViews>
    <sheetView showGridLines="0" workbookViewId="0">
      <pane xSplit="2" ySplit="2" topLeftCell="C22" activePane="bottomRight" state="frozen"/>
      <selection pane="topRight" activeCell="C1" sqref="C1"/>
      <selection pane="bottomLeft" activeCell="A3" sqref="A3"/>
      <selection pane="bottomRight" activeCell="C37" sqref="C3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601</v>
      </c>
      <c r="D2" s="23" t="s">
        <v>602</v>
      </c>
      <c r="E2" s="23" t="s">
        <v>603</v>
      </c>
      <c r="F2" s="24" t="s">
        <v>604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605</v>
      </c>
      <c r="C4" s="31"/>
      <c r="D4" s="31"/>
      <c r="E4" s="31"/>
      <c r="F4" s="32"/>
      <c r="ZY4" t="s">
        <v>606</v>
      </c>
      <c r="ZZ4" s="33" t="s">
        <v>607</v>
      </c>
    </row>
    <row r="5" spans="1:702" x14ac:dyDescent="0.25">
      <c r="A5" s="34" t="s">
        <v>608</v>
      </c>
      <c r="B5" s="35" t="s">
        <v>609</v>
      </c>
      <c r="C5" s="31"/>
      <c r="D5" s="31"/>
      <c r="E5" s="31"/>
      <c r="F5" s="32"/>
      <c r="ZY5" t="s">
        <v>610</v>
      </c>
      <c r="ZZ5" s="33"/>
    </row>
    <row r="6" spans="1:702" x14ac:dyDescent="0.25">
      <c r="A6" s="36" t="s">
        <v>611</v>
      </c>
      <c r="B6" s="37" t="s">
        <v>612</v>
      </c>
      <c r="C6" s="31"/>
      <c r="D6" s="31"/>
      <c r="E6" s="31"/>
      <c r="F6" s="32"/>
      <c r="ZY6" t="s">
        <v>613</v>
      </c>
      <c r="ZZ6" s="33"/>
    </row>
    <row r="7" spans="1:702" x14ac:dyDescent="0.25">
      <c r="A7" s="38" t="s">
        <v>614</v>
      </c>
      <c r="B7" s="39" t="s">
        <v>615</v>
      </c>
      <c r="C7" s="40" t="s">
        <v>616</v>
      </c>
      <c r="D7" s="41"/>
      <c r="E7" s="41"/>
      <c r="F7" s="42">
        <f>ROUND(D7*E7,2)</f>
        <v>0</v>
      </c>
      <c r="ZY7" t="s">
        <v>617</v>
      </c>
      <c r="ZZ7" s="33" t="s">
        <v>618</v>
      </c>
    </row>
    <row r="8" spans="1:702" x14ac:dyDescent="0.25">
      <c r="A8" s="38" t="s">
        <v>619</v>
      </c>
      <c r="B8" s="39" t="s">
        <v>620</v>
      </c>
      <c r="C8" s="40" t="s">
        <v>621</v>
      </c>
      <c r="D8" s="41"/>
      <c r="E8" s="41"/>
      <c r="F8" s="42">
        <f>ROUND(D8*E8,2)</f>
        <v>0</v>
      </c>
      <c r="ZY8" t="s">
        <v>622</v>
      </c>
      <c r="ZZ8" s="33" t="s">
        <v>623</v>
      </c>
    </row>
    <row r="9" spans="1:702" x14ac:dyDescent="0.25">
      <c r="A9" s="38" t="s">
        <v>624</v>
      </c>
      <c r="B9" s="39" t="s">
        <v>625</v>
      </c>
      <c r="C9" s="40" t="s">
        <v>626</v>
      </c>
      <c r="D9" s="41"/>
      <c r="E9" s="41"/>
      <c r="F9" s="42">
        <f>ROUND(D9*E9,2)</f>
        <v>0</v>
      </c>
      <c r="ZY9" t="s">
        <v>627</v>
      </c>
      <c r="ZZ9" s="33" t="s">
        <v>628</v>
      </c>
    </row>
    <row r="10" spans="1:702" x14ac:dyDescent="0.25">
      <c r="A10" s="38" t="s">
        <v>629</v>
      </c>
      <c r="B10" s="39" t="s">
        <v>630</v>
      </c>
      <c r="C10" s="40" t="s">
        <v>631</v>
      </c>
      <c r="D10" s="41"/>
      <c r="E10" s="41"/>
      <c r="F10" s="42">
        <f>ROUND(D10*E10,2)</f>
        <v>0</v>
      </c>
      <c r="ZY10" t="s">
        <v>632</v>
      </c>
      <c r="ZZ10" s="33" t="s">
        <v>633</v>
      </c>
    </row>
    <row r="11" spans="1:702" x14ac:dyDescent="0.25">
      <c r="A11" s="44"/>
      <c r="B11" s="45"/>
      <c r="C11" s="31"/>
      <c r="D11" s="31"/>
      <c r="E11" s="31"/>
      <c r="F11" s="46"/>
    </row>
    <row r="12" spans="1:702" x14ac:dyDescent="0.25">
      <c r="A12" s="47"/>
      <c r="B12" s="48" t="s">
        <v>634</v>
      </c>
      <c r="C12" s="31"/>
      <c r="D12" s="31"/>
      <c r="E12" s="31"/>
      <c r="F12" s="49">
        <f>SUBTOTAL(109,F7:F11)</f>
        <v>0</v>
      </c>
      <c r="G12" s="50"/>
      <c r="ZY12" t="s">
        <v>635</v>
      </c>
    </row>
    <row r="13" spans="1:702" x14ac:dyDescent="0.25">
      <c r="A13" s="51"/>
      <c r="B13" s="52"/>
      <c r="C13" s="31"/>
      <c r="D13" s="31"/>
      <c r="E13" s="31"/>
      <c r="F13" s="28"/>
    </row>
    <row r="14" spans="1:702" ht="25.5" x14ac:dyDescent="0.25">
      <c r="A14" s="36" t="s">
        <v>636</v>
      </c>
      <c r="B14" s="37" t="s">
        <v>637</v>
      </c>
      <c r="C14" s="31"/>
      <c r="D14" s="31"/>
      <c r="E14" s="31"/>
      <c r="F14" s="32"/>
      <c r="ZY14" t="s">
        <v>638</v>
      </c>
      <c r="ZZ14" s="33"/>
    </row>
    <row r="15" spans="1:702" x14ac:dyDescent="0.25">
      <c r="A15" s="38" t="s">
        <v>639</v>
      </c>
      <c r="B15" s="39" t="s">
        <v>640</v>
      </c>
      <c r="C15" s="40" t="s">
        <v>641</v>
      </c>
      <c r="D15" s="41"/>
      <c r="E15" s="41"/>
      <c r="F15" s="42">
        <f>ROUND(D15*E15,2)</f>
        <v>0</v>
      </c>
      <c r="ZY15" t="s">
        <v>642</v>
      </c>
      <c r="ZZ15" s="33" t="s">
        <v>643</v>
      </c>
    </row>
    <row r="16" spans="1:702" x14ac:dyDescent="0.25">
      <c r="A16" s="38" t="s">
        <v>644</v>
      </c>
      <c r="B16" s="39" t="s">
        <v>645</v>
      </c>
      <c r="C16" s="40" t="s">
        <v>646</v>
      </c>
      <c r="D16" s="41"/>
      <c r="E16" s="41"/>
      <c r="F16" s="42">
        <f>ROUND(D16*E16,2)</f>
        <v>0</v>
      </c>
      <c r="ZY16" t="s">
        <v>647</v>
      </c>
      <c r="ZZ16" s="33" t="s">
        <v>648</v>
      </c>
    </row>
    <row r="17" spans="1:702" x14ac:dyDescent="0.25">
      <c r="A17" s="38" t="s">
        <v>649</v>
      </c>
      <c r="B17" s="39" t="s">
        <v>650</v>
      </c>
      <c r="C17" s="40" t="s">
        <v>651</v>
      </c>
      <c r="D17" s="41"/>
      <c r="E17" s="41"/>
      <c r="F17" s="42">
        <f>ROUND(D17*E17,2)</f>
        <v>0</v>
      </c>
      <c r="ZY17" t="s">
        <v>652</v>
      </c>
      <c r="ZZ17" s="33" t="s">
        <v>653</v>
      </c>
    </row>
    <row r="18" spans="1:702" x14ac:dyDescent="0.25">
      <c r="A18" s="38" t="s">
        <v>654</v>
      </c>
      <c r="B18" s="39" t="s">
        <v>655</v>
      </c>
      <c r="C18" s="40" t="s">
        <v>656</v>
      </c>
      <c r="D18" s="41"/>
      <c r="E18" s="41"/>
      <c r="F18" s="42">
        <f>ROUND(D18*E18,2)</f>
        <v>0</v>
      </c>
      <c r="ZY18" t="s">
        <v>657</v>
      </c>
      <c r="ZZ18" s="33" t="s">
        <v>658</v>
      </c>
    </row>
    <row r="19" spans="1:702" x14ac:dyDescent="0.25">
      <c r="A19" s="44"/>
      <c r="B19" s="45"/>
      <c r="C19" s="31"/>
      <c r="D19" s="31"/>
      <c r="E19" s="31"/>
      <c r="F19" s="46"/>
    </row>
    <row r="20" spans="1:702" ht="25.5" x14ac:dyDescent="0.25">
      <c r="A20" s="47"/>
      <c r="B20" s="48" t="s">
        <v>659</v>
      </c>
      <c r="C20" s="31"/>
      <c r="D20" s="31"/>
      <c r="E20" s="31"/>
      <c r="F20" s="49">
        <f>SUBTOTAL(109,F15:F19)</f>
        <v>0</v>
      </c>
      <c r="G20" s="50"/>
      <c r="ZY20" t="s">
        <v>660</v>
      </c>
    </row>
    <row r="21" spans="1:702" x14ac:dyDescent="0.25">
      <c r="A21" s="51"/>
      <c r="B21" s="52"/>
      <c r="C21" s="31"/>
      <c r="D21" s="31"/>
      <c r="E21" s="31"/>
      <c r="F21" s="28"/>
    </row>
    <row r="22" spans="1:702" x14ac:dyDescent="0.25">
      <c r="A22" s="36" t="s">
        <v>661</v>
      </c>
      <c r="B22" s="37" t="s">
        <v>662</v>
      </c>
      <c r="C22" s="31"/>
      <c r="D22" s="31"/>
      <c r="E22" s="31"/>
      <c r="F22" s="32"/>
      <c r="ZY22" t="s">
        <v>663</v>
      </c>
      <c r="ZZ22" s="33"/>
    </row>
    <row r="23" spans="1:702" x14ac:dyDescent="0.25">
      <c r="A23" s="38" t="s">
        <v>664</v>
      </c>
      <c r="B23" s="39" t="s">
        <v>665</v>
      </c>
      <c r="C23" s="40" t="s">
        <v>666</v>
      </c>
      <c r="D23" s="41"/>
      <c r="E23" s="41"/>
      <c r="F23" s="42">
        <f>ROUND(D23*E23,2)</f>
        <v>0</v>
      </c>
      <c r="ZY23" t="s">
        <v>667</v>
      </c>
      <c r="ZZ23" s="33" t="s">
        <v>668</v>
      </c>
    </row>
    <row r="24" spans="1:702" x14ac:dyDescent="0.25">
      <c r="A24" s="44"/>
      <c r="B24" s="45"/>
      <c r="C24" s="31"/>
      <c r="D24" s="31"/>
      <c r="E24" s="31"/>
      <c r="F24" s="46"/>
    </row>
    <row r="25" spans="1:702" x14ac:dyDescent="0.25">
      <c r="A25" s="47"/>
      <c r="B25" s="48" t="s">
        <v>669</v>
      </c>
      <c r="C25" s="31"/>
      <c r="D25" s="31"/>
      <c r="E25" s="31"/>
      <c r="F25" s="49">
        <f>SUBTOTAL(109,F23:F24)</f>
        <v>0</v>
      </c>
      <c r="G25" s="50"/>
      <c r="ZY25" t="s">
        <v>670</v>
      </c>
    </row>
    <row r="26" spans="1:702" x14ac:dyDescent="0.25">
      <c r="A26" s="51"/>
      <c r="B26" s="52"/>
      <c r="C26" s="31"/>
      <c r="D26" s="31"/>
      <c r="E26" s="31"/>
      <c r="F26" s="28"/>
    </row>
    <row r="27" spans="1:702" x14ac:dyDescent="0.25">
      <c r="A27" s="36" t="s">
        <v>671</v>
      </c>
      <c r="B27" s="37" t="s">
        <v>672</v>
      </c>
      <c r="C27" s="31"/>
      <c r="D27" s="31"/>
      <c r="E27" s="31"/>
      <c r="F27" s="32"/>
      <c r="ZY27" t="s">
        <v>673</v>
      </c>
      <c r="ZZ27" s="33"/>
    </row>
    <row r="28" spans="1:702" x14ac:dyDescent="0.25">
      <c r="A28" s="38" t="s">
        <v>674</v>
      </c>
      <c r="B28" s="39" t="s">
        <v>675</v>
      </c>
      <c r="C28" s="40" t="s">
        <v>676</v>
      </c>
      <c r="D28" s="41"/>
      <c r="E28" s="41"/>
      <c r="F28" s="42">
        <f>ROUND(D28*E28,2)</f>
        <v>0</v>
      </c>
      <c r="ZY28" t="s">
        <v>677</v>
      </c>
      <c r="ZZ28" s="33" t="s">
        <v>678</v>
      </c>
    </row>
    <row r="29" spans="1:702" x14ac:dyDescent="0.25">
      <c r="A29" s="44"/>
      <c r="B29" s="45"/>
      <c r="C29" s="31"/>
      <c r="D29" s="31"/>
      <c r="E29" s="31"/>
      <c r="F29" s="46"/>
    </row>
    <row r="30" spans="1:702" x14ac:dyDescent="0.25">
      <c r="A30" s="47"/>
      <c r="B30" s="48" t="s">
        <v>679</v>
      </c>
      <c r="C30" s="31"/>
      <c r="D30" s="31"/>
      <c r="E30" s="31"/>
      <c r="F30" s="49">
        <f>SUBTOTAL(109,F28:F29)</f>
        <v>0</v>
      </c>
      <c r="G30" s="50"/>
      <c r="ZY30" t="s">
        <v>680</v>
      </c>
    </row>
    <row r="31" spans="1:702" x14ac:dyDescent="0.25">
      <c r="A31" s="51"/>
      <c r="B31" s="52"/>
      <c r="C31" s="31"/>
      <c r="D31" s="31"/>
      <c r="E31" s="31"/>
      <c r="F31" s="28"/>
    </row>
    <row r="32" spans="1:702" x14ac:dyDescent="0.25">
      <c r="A32" s="36" t="s">
        <v>681</v>
      </c>
      <c r="B32" s="37" t="s">
        <v>682</v>
      </c>
      <c r="C32" s="31"/>
      <c r="D32" s="31"/>
      <c r="E32" s="31"/>
      <c r="F32" s="32"/>
      <c r="ZY32" t="s">
        <v>683</v>
      </c>
      <c r="ZZ32" s="33"/>
    </row>
    <row r="33" spans="1:702" x14ac:dyDescent="0.25">
      <c r="A33" s="38" t="s">
        <v>684</v>
      </c>
      <c r="B33" s="39" t="s">
        <v>685</v>
      </c>
      <c r="C33" s="40" t="s">
        <v>686</v>
      </c>
      <c r="D33" s="41"/>
      <c r="E33" s="41"/>
      <c r="F33" s="42">
        <f>ROUND(D33*E33,2)</f>
        <v>0</v>
      </c>
      <c r="ZY33" t="s">
        <v>687</v>
      </c>
      <c r="ZZ33" s="33" t="s">
        <v>688</v>
      </c>
    </row>
    <row r="34" spans="1:702" x14ac:dyDescent="0.25">
      <c r="A34" s="38" t="s">
        <v>689</v>
      </c>
      <c r="B34" s="39" t="s">
        <v>690</v>
      </c>
      <c r="C34" s="40" t="s">
        <v>691</v>
      </c>
      <c r="D34" s="41"/>
      <c r="E34" s="41"/>
      <c r="F34" s="42">
        <f>ROUND(D34*E34,2)</f>
        <v>0</v>
      </c>
      <c r="ZY34" t="s">
        <v>692</v>
      </c>
      <c r="ZZ34" s="33" t="s">
        <v>693</v>
      </c>
    </row>
    <row r="35" spans="1:702" x14ac:dyDescent="0.25">
      <c r="A35" s="38" t="s">
        <v>694</v>
      </c>
      <c r="B35" s="39" t="s">
        <v>695</v>
      </c>
      <c r="C35" s="40" t="s">
        <v>696</v>
      </c>
      <c r="D35" s="41"/>
      <c r="E35" s="41"/>
      <c r="F35" s="42">
        <f>ROUND(D35*E35,2)</f>
        <v>0</v>
      </c>
      <c r="ZY35" t="s">
        <v>697</v>
      </c>
      <c r="ZZ35" s="33" t="s">
        <v>698</v>
      </c>
    </row>
    <row r="36" spans="1:702" x14ac:dyDescent="0.25">
      <c r="A36" s="38" t="s">
        <v>699</v>
      </c>
      <c r="B36" s="39" t="s">
        <v>700</v>
      </c>
      <c r="C36" s="40" t="s">
        <v>45</v>
      </c>
      <c r="D36" s="41"/>
      <c r="E36" s="41"/>
      <c r="F36" s="42">
        <f>ROUND(D36*E36,2)</f>
        <v>0</v>
      </c>
      <c r="ZY36" t="s">
        <v>701</v>
      </c>
      <c r="ZZ36" s="33" t="s">
        <v>702</v>
      </c>
    </row>
    <row r="37" spans="1:702" x14ac:dyDescent="0.25">
      <c r="A37" s="44"/>
      <c r="B37" s="45"/>
      <c r="C37" s="31"/>
      <c r="D37" s="31"/>
      <c r="E37" s="31"/>
      <c r="F37" s="46"/>
    </row>
    <row r="38" spans="1:702" x14ac:dyDescent="0.25">
      <c r="A38" s="47"/>
      <c r="B38" s="48" t="s">
        <v>703</v>
      </c>
      <c r="C38" s="31"/>
      <c r="D38" s="31"/>
      <c r="E38" s="31"/>
      <c r="F38" s="49">
        <f>SUBTOTAL(109,F33:F37)</f>
        <v>0</v>
      </c>
      <c r="G38" s="50"/>
      <c r="ZY38" t="s">
        <v>704</v>
      </c>
    </row>
    <row r="39" spans="1:702" x14ac:dyDescent="0.25">
      <c r="A39" s="51"/>
      <c r="B39" s="52"/>
      <c r="C39" s="31"/>
      <c r="D39" s="31"/>
      <c r="E39" s="31"/>
      <c r="F39" s="28"/>
    </row>
    <row r="40" spans="1:702" x14ac:dyDescent="0.25">
      <c r="A40" s="36" t="s">
        <v>705</v>
      </c>
      <c r="B40" s="37" t="s">
        <v>706</v>
      </c>
      <c r="C40" s="31"/>
      <c r="D40" s="31"/>
      <c r="E40" s="31"/>
      <c r="F40" s="32"/>
      <c r="ZY40" t="s">
        <v>707</v>
      </c>
      <c r="ZZ40" s="33"/>
    </row>
    <row r="41" spans="1:702" x14ac:dyDescent="0.25">
      <c r="A41" s="38" t="s">
        <v>708</v>
      </c>
      <c r="B41" s="39" t="s">
        <v>709</v>
      </c>
      <c r="C41" s="40" t="s">
        <v>710</v>
      </c>
      <c r="D41" s="41"/>
      <c r="E41" s="41"/>
      <c r="F41" s="42">
        <f>ROUND(D41*E41,2)</f>
        <v>0</v>
      </c>
      <c r="ZY41" t="s">
        <v>711</v>
      </c>
      <c r="ZZ41" s="33" t="s">
        <v>712</v>
      </c>
    </row>
    <row r="42" spans="1:702" x14ac:dyDescent="0.25">
      <c r="A42" s="44"/>
      <c r="B42" s="45"/>
      <c r="C42" s="31"/>
      <c r="D42" s="31"/>
      <c r="E42" s="31"/>
      <c r="F42" s="46"/>
    </row>
    <row r="43" spans="1:702" x14ac:dyDescent="0.25">
      <c r="A43" s="47"/>
      <c r="B43" s="48" t="s">
        <v>713</v>
      </c>
      <c r="C43" s="31"/>
      <c r="D43" s="31"/>
      <c r="E43" s="31"/>
      <c r="F43" s="49">
        <f>SUBTOTAL(109,F41:F42)</f>
        <v>0</v>
      </c>
      <c r="G43" s="50"/>
      <c r="ZY43" t="s">
        <v>714</v>
      </c>
    </row>
    <row r="44" spans="1:702" x14ac:dyDescent="0.25">
      <c r="A44" s="51"/>
      <c r="B44" s="52"/>
      <c r="C44" s="31"/>
      <c r="D44" s="31"/>
      <c r="E44" s="31"/>
      <c r="F44" s="28"/>
    </row>
    <row r="45" spans="1:702" x14ac:dyDescent="0.25">
      <c r="A45" s="44"/>
      <c r="B45" s="53"/>
      <c r="C45" s="54"/>
      <c r="D45" s="54"/>
      <c r="E45" s="54"/>
      <c r="F45" s="46"/>
    </row>
    <row r="46" spans="1:702" x14ac:dyDescent="0.25">
      <c r="A46" s="55"/>
      <c r="B46" s="55"/>
      <c r="C46" s="55"/>
      <c r="D46" s="55"/>
      <c r="E46" s="55"/>
      <c r="F46" s="55"/>
    </row>
    <row r="47" spans="1:702" ht="30" x14ac:dyDescent="0.25">
      <c r="B47" s="1" t="s">
        <v>715</v>
      </c>
      <c r="F47" s="56">
        <f>SUBTOTAL(109,F4:F45)</f>
        <v>0</v>
      </c>
      <c r="ZY47" t="s">
        <v>716</v>
      </c>
    </row>
    <row r="48" spans="1:702" x14ac:dyDescent="0.25">
      <c r="A48" s="57">
        <f>'Récap. général'!G12</f>
        <v>20</v>
      </c>
      <c r="B48" s="1" t="str">
        <f>CONCATENATE("Montant TVA (",A48,"%)")</f>
        <v>Montant TVA (20%)</v>
      </c>
      <c r="F48" s="56">
        <f>(F47*A48)/100</f>
        <v>0</v>
      </c>
      <c r="ZY48" t="s">
        <v>717</v>
      </c>
    </row>
    <row r="49" spans="2:701" x14ac:dyDescent="0.25">
      <c r="B49" s="1" t="s">
        <v>718</v>
      </c>
      <c r="F49" s="56">
        <f>F47+F48</f>
        <v>0</v>
      </c>
      <c r="ZY49" t="s">
        <v>719</v>
      </c>
    </row>
    <row r="50" spans="2:701" x14ac:dyDescent="0.25">
      <c r="F50" s="56"/>
    </row>
    <row r="51" spans="2:701" x14ac:dyDescent="0.25">
      <c r="F51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B61CF-F854-4519-BD19-1CA62086B088}">
  <sheetPr>
    <pageSetUpPr fitToPage="1"/>
  </sheetPr>
  <dimension ref="A1:ZZ37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8" sqref="D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720</v>
      </c>
      <c r="D2" s="23" t="s">
        <v>721</v>
      </c>
      <c r="E2" s="23" t="s">
        <v>722</v>
      </c>
      <c r="F2" s="24" t="s">
        <v>723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724</v>
      </c>
      <c r="C4" s="31"/>
      <c r="D4" s="31"/>
      <c r="E4" s="31"/>
      <c r="F4" s="32"/>
      <c r="ZY4" t="s">
        <v>725</v>
      </c>
      <c r="ZZ4" s="33" t="s">
        <v>726</v>
      </c>
    </row>
    <row r="5" spans="1:702" x14ac:dyDescent="0.25">
      <c r="A5" s="34" t="s">
        <v>727</v>
      </c>
      <c r="B5" s="35" t="s">
        <v>728</v>
      </c>
      <c r="C5" s="31"/>
      <c r="D5" s="31"/>
      <c r="E5" s="31"/>
      <c r="F5" s="32"/>
      <c r="ZY5" t="s">
        <v>729</v>
      </c>
      <c r="ZZ5" s="33"/>
    </row>
    <row r="6" spans="1:702" x14ac:dyDescent="0.25">
      <c r="A6" s="36" t="s">
        <v>730</v>
      </c>
      <c r="B6" s="37" t="s">
        <v>731</v>
      </c>
      <c r="C6" s="31"/>
      <c r="D6" s="31"/>
      <c r="E6" s="31"/>
      <c r="F6" s="32"/>
      <c r="ZY6" t="s">
        <v>732</v>
      </c>
      <c r="ZZ6" s="33"/>
    </row>
    <row r="7" spans="1:702" x14ac:dyDescent="0.25">
      <c r="A7" s="38" t="s">
        <v>733</v>
      </c>
      <c r="B7" s="39" t="s">
        <v>734</v>
      </c>
      <c r="C7" s="40"/>
      <c r="D7" s="43"/>
      <c r="E7" s="41">
        <v>0</v>
      </c>
      <c r="F7" s="42">
        <f t="shared" ref="F7:F14" si="0">ROUND(D7*E7,2)</f>
        <v>0</v>
      </c>
      <c r="ZY7" t="s">
        <v>735</v>
      </c>
      <c r="ZZ7" s="33" t="s">
        <v>736</v>
      </c>
    </row>
    <row r="8" spans="1:702" x14ac:dyDescent="0.25">
      <c r="A8" s="38"/>
      <c r="B8" s="39" t="s">
        <v>737</v>
      </c>
      <c r="C8" s="40" t="s">
        <v>738</v>
      </c>
      <c r="D8" s="41"/>
      <c r="E8" s="41"/>
      <c r="F8" s="42">
        <f t="shared" si="0"/>
        <v>0</v>
      </c>
      <c r="ZY8" t="s">
        <v>739</v>
      </c>
      <c r="ZZ8" s="33" t="s">
        <v>740</v>
      </c>
    </row>
    <row r="9" spans="1:702" x14ac:dyDescent="0.25">
      <c r="A9" s="38"/>
      <c r="B9" s="39" t="s">
        <v>741</v>
      </c>
      <c r="C9" s="40" t="s">
        <v>742</v>
      </c>
      <c r="D9" s="41"/>
      <c r="E9" s="41"/>
      <c r="F9" s="42">
        <f t="shared" si="0"/>
        <v>0</v>
      </c>
      <c r="ZY9" t="s">
        <v>743</v>
      </c>
      <c r="ZZ9" s="33" t="s">
        <v>744</v>
      </c>
    </row>
    <row r="10" spans="1:702" x14ac:dyDescent="0.25">
      <c r="A10" s="38" t="s">
        <v>745</v>
      </c>
      <c r="B10" s="39" t="s">
        <v>746</v>
      </c>
      <c r="C10" s="40" t="s">
        <v>747</v>
      </c>
      <c r="D10" s="41"/>
      <c r="E10" s="41"/>
      <c r="F10" s="42">
        <f t="shared" si="0"/>
        <v>0</v>
      </c>
      <c r="ZY10" t="s">
        <v>748</v>
      </c>
      <c r="ZZ10" s="33" t="s">
        <v>749</v>
      </c>
    </row>
    <row r="11" spans="1:702" x14ac:dyDescent="0.25">
      <c r="A11" s="38" t="s">
        <v>750</v>
      </c>
      <c r="B11" s="39" t="s">
        <v>751</v>
      </c>
      <c r="C11" s="40" t="s">
        <v>752</v>
      </c>
      <c r="D11" s="41"/>
      <c r="E11" s="41"/>
      <c r="F11" s="42">
        <f t="shared" si="0"/>
        <v>0</v>
      </c>
      <c r="ZY11" t="s">
        <v>753</v>
      </c>
      <c r="ZZ11" s="33" t="s">
        <v>754</v>
      </c>
    </row>
    <row r="12" spans="1:702" x14ac:dyDescent="0.25">
      <c r="A12" s="38" t="s">
        <v>755</v>
      </c>
      <c r="B12" s="39" t="s">
        <v>756</v>
      </c>
      <c r="C12" s="40" t="s">
        <v>757</v>
      </c>
      <c r="D12" s="41"/>
      <c r="E12" s="41"/>
      <c r="F12" s="42">
        <f t="shared" si="0"/>
        <v>0</v>
      </c>
      <c r="ZY12" t="s">
        <v>758</v>
      </c>
      <c r="ZZ12" s="33" t="s">
        <v>759</v>
      </c>
    </row>
    <row r="13" spans="1:702" ht="24" x14ac:dyDescent="0.25">
      <c r="A13" s="38" t="s">
        <v>760</v>
      </c>
      <c r="B13" s="39" t="s">
        <v>761</v>
      </c>
      <c r="C13" s="40" t="s">
        <v>762</v>
      </c>
      <c r="D13" s="41"/>
      <c r="E13" s="41"/>
      <c r="F13" s="42">
        <f t="shared" si="0"/>
        <v>0</v>
      </c>
      <c r="ZY13" t="s">
        <v>763</v>
      </c>
      <c r="ZZ13" s="33" t="s">
        <v>764</v>
      </c>
    </row>
    <row r="14" spans="1:702" x14ac:dyDescent="0.25">
      <c r="A14" s="38" t="s">
        <v>765</v>
      </c>
      <c r="B14" s="39" t="s">
        <v>766</v>
      </c>
      <c r="C14" s="40" t="s">
        <v>808</v>
      </c>
      <c r="D14" s="41"/>
      <c r="E14" s="41"/>
      <c r="F14" s="42">
        <f t="shared" si="0"/>
        <v>0</v>
      </c>
      <c r="ZY14" t="s">
        <v>767</v>
      </c>
      <c r="ZZ14" s="33" t="s">
        <v>768</v>
      </c>
    </row>
    <row r="15" spans="1:702" x14ac:dyDescent="0.25">
      <c r="A15" s="44"/>
      <c r="B15" s="45"/>
      <c r="C15" s="31"/>
      <c r="D15" s="31"/>
      <c r="E15" s="31"/>
      <c r="F15" s="46"/>
    </row>
    <row r="16" spans="1:702" x14ac:dyDescent="0.25">
      <c r="A16" s="47"/>
      <c r="B16" s="48" t="s">
        <v>769</v>
      </c>
      <c r="C16" s="31"/>
      <c r="D16" s="31"/>
      <c r="E16" s="31"/>
      <c r="F16" s="49">
        <f>SUBTOTAL(109,F7:F15)</f>
        <v>0</v>
      </c>
      <c r="G16" s="50"/>
      <c r="ZY16" t="s">
        <v>770</v>
      </c>
    </row>
    <row r="17" spans="1:702" x14ac:dyDescent="0.25">
      <c r="A17" s="51"/>
      <c r="B17" s="52"/>
      <c r="C17" s="31"/>
      <c r="D17" s="31"/>
      <c r="E17" s="31"/>
      <c r="F17" s="28"/>
    </row>
    <row r="18" spans="1:702" x14ac:dyDescent="0.25">
      <c r="A18" s="36" t="s">
        <v>771</v>
      </c>
      <c r="B18" s="37" t="s">
        <v>772</v>
      </c>
      <c r="C18" s="31"/>
      <c r="D18" s="31"/>
      <c r="E18" s="31"/>
      <c r="F18" s="32"/>
      <c r="ZY18" t="s">
        <v>773</v>
      </c>
      <c r="ZZ18" s="33"/>
    </row>
    <row r="19" spans="1:702" x14ac:dyDescent="0.25">
      <c r="A19" s="38" t="s">
        <v>774</v>
      </c>
      <c r="B19" s="39" t="s">
        <v>775</v>
      </c>
      <c r="C19" s="40" t="s">
        <v>776</v>
      </c>
      <c r="D19" s="41"/>
      <c r="E19" s="41"/>
      <c r="F19" s="42">
        <f>ROUND(D19*E19,2)</f>
        <v>0</v>
      </c>
      <c r="ZY19" t="s">
        <v>777</v>
      </c>
      <c r="ZZ19" s="33" t="s">
        <v>778</v>
      </c>
    </row>
    <row r="20" spans="1:702" x14ac:dyDescent="0.25">
      <c r="A20" s="38" t="s">
        <v>779</v>
      </c>
      <c r="B20" s="39" t="s">
        <v>780</v>
      </c>
      <c r="C20" s="40"/>
      <c r="D20" s="41"/>
      <c r="E20" s="41"/>
      <c r="F20" s="42">
        <f>ROUND(D20*E20,2)</f>
        <v>0</v>
      </c>
      <c r="ZY20" t="s">
        <v>781</v>
      </c>
      <c r="ZZ20" s="33" t="s">
        <v>782</v>
      </c>
    </row>
    <row r="21" spans="1:702" x14ac:dyDescent="0.25">
      <c r="A21" s="38"/>
      <c r="B21" s="39" t="s">
        <v>783</v>
      </c>
      <c r="C21" s="40" t="s">
        <v>784</v>
      </c>
      <c r="D21" s="41"/>
      <c r="E21" s="41"/>
      <c r="F21" s="42">
        <f>ROUND(D21*E21,2)</f>
        <v>0</v>
      </c>
      <c r="ZY21" t="s">
        <v>785</v>
      </c>
      <c r="ZZ21" s="33" t="s">
        <v>786</v>
      </c>
    </row>
    <row r="22" spans="1:702" x14ac:dyDescent="0.25">
      <c r="A22" s="38"/>
      <c r="B22" s="39" t="s">
        <v>787</v>
      </c>
      <c r="C22" s="40" t="s">
        <v>788</v>
      </c>
      <c r="D22" s="41"/>
      <c r="E22" s="41"/>
      <c r="F22" s="42">
        <f>ROUND(D22*E22,2)</f>
        <v>0</v>
      </c>
      <c r="ZY22" t="s">
        <v>789</v>
      </c>
      <c r="ZZ22" s="33" t="s">
        <v>790</v>
      </c>
    </row>
    <row r="23" spans="1:702" x14ac:dyDescent="0.25">
      <c r="A23" s="44"/>
      <c r="B23" s="45"/>
      <c r="C23" s="31"/>
      <c r="D23" s="31"/>
      <c r="E23" s="31"/>
      <c r="F23" s="46"/>
    </row>
    <row r="24" spans="1:702" ht="25.5" x14ac:dyDescent="0.25">
      <c r="A24" s="47"/>
      <c r="B24" s="48" t="s">
        <v>791</v>
      </c>
      <c r="C24" s="31"/>
      <c r="D24" s="31"/>
      <c r="E24" s="31"/>
      <c r="F24" s="49">
        <f>SUBTOTAL(109,F19:F23)</f>
        <v>0</v>
      </c>
      <c r="G24" s="50"/>
      <c r="ZY24" t="s">
        <v>792</v>
      </c>
    </row>
    <row r="25" spans="1:702" x14ac:dyDescent="0.25">
      <c r="A25" s="51"/>
      <c r="B25" s="52"/>
      <c r="C25" s="31"/>
      <c r="D25" s="31"/>
      <c r="E25" s="31"/>
      <c r="F25" s="28"/>
    </row>
    <row r="26" spans="1:702" x14ac:dyDescent="0.25">
      <c r="A26" s="36" t="s">
        <v>793</v>
      </c>
      <c r="B26" s="37" t="s">
        <v>794</v>
      </c>
      <c r="C26" s="31"/>
      <c r="D26" s="31"/>
      <c r="E26" s="31"/>
      <c r="F26" s="32"/>
      <c r="ZY26" t="s">
        <v>795</v>
      </c>
      <c r="ZZ26" s="33"/>
    </row>
    <row r="27" spans="1:702" x14ac:dyDescent="0.25">
      <c r="A27" s="38" t="s">
        <v>796</v>
      </c>
      <c r="B27" s="39" t="s">
        <v>797</v>
      </c>
      <c r="C27" s="40" t="s">
        <v>798</v>
      </c>
      <c r="D27" s="41"/>
      <c r="E27" s="41">
        <v>0</v>
      </c>
      <c r="F27" s="42">
        <f>ROUND(D27*E27,2)</f>
        <v>0</v>
      </c>
      <c r="ZY27" t="s">
        <v>799</v>
      </c>
      <c r="ZZ27" s="33" t="s">
        <v>800</v>
      </c>
    </row>
    <row r="28" spans="1:702" x14ac:dyDescent="0.25">
      <c r="A28" s="44"/>
      <c r="B28" s="45"/>
      <c r="C28" s="31"/>
      <c r="D28" s="31"/>
      <c r="E28" s="31"/>
      <c r="F28" s="46"/>
    </row>
    <row r="29" spans="1:702" x14ac:dyDescent="0.25">
      <c r="A29" s="47"/>
      <c r="B29" s="48" t="s">
        <v>801</v>
      </c>
      <c r="C29" s="31"/>
      <c r="D29" s="31"/>
      <c r="E29" s="31"/>
      <c r="F29" s="49">
        <f>SUBTOTAL(109,F27:F28)</f>
        <v>0</v>
      </c>
      <c r="G29" s="50"/>
      <c r="ZY29" t="s">
        <v>802</v>
      </c>
    </row>
    <row r="30" spans="1:702" x14ac:dyDescent="0.25">
      <c r="A30" s="51"/>
      <c r="B30" s="52"/>
      <c r="C30" s="31"/>
      <c r="D30" s="31"/>
      <c r="E30" s="31"/>
      <c r="F30" s="28"/>
    </row>
    <row r="31" spans="1:702" x14ac:dyDescent="0.25">
      <c r="A31" s="44"/>
      <c r="B31" s="53"/>
      <c r="C31" s="54"/>
      <c r="D31" s="54"/>
      <c r="E31" s="54"/>
      <c r="F31" s="46"/>
    </row>
    <row r="32" spans="1:702" x14ac:dyDescent="0.25">
      <c r="A32" s="55"/>
      <c r="B32" s="55"/>
      <c r="C32" s="55"/>
      <c r="D32" s="55"/>
      <c r="E32" s="55"/>
      <c r="F32" s="55"/>
    </row>
    <row r="33" spans="1:701" ht="30" x14ac:dyDescent="0.25">
      <c r="B33" s="1" t="s">
        <v>803</v>
      </c>
      <c r="F33" s="56">
        <f>SUBTOTAL(109,F4:F31)</f>
        <v>0</v>
      </c>
      <c r="ZY33" t="s">
        <v>804</v>
      </c>
    </row>
    <row r="34" spans="1:701" x14ac:dyDescent="0.25">
      <c r="A34" s="57">
        <f>'Récap. général'!G12</f>
        <v>20</v>
      </c>
      <c r="B34" s="1" t="str">
        <f>CONCATENATE("Montant TVA (",A34,"%)")</f>
        <v>Montant TVA (20%)</v>
      </c>
      <c r="F34" s="56">
        <f>(F33*A34)/100</f>
        <v>0</v>
      </c>
      <c r="ZY34" t="s">
        <v>805</v>
      </c>
    </row>
    <row r="35" spans="1:701" x14ac:dyDescent="0.25">
      <c r="B35" s="1" t="s">
        <v>806</v>
      </c>
      <c r="F35" s="56">
        <f>F33+F34</f>
        <v>0</v>
      </c>
      <c r="ZY35" t="s">
        <v>807</v>
      </c>
    </row>
    <row r="36" spans="1:701" x14ac:dyDescent="0.25">
      <c r="F36" s="56"/>
    </row>
    <row r="37" spans="1:701" x14ac:dyDescent="0.25">
      <c r="F37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59355-551E-461F-9F4F-7717AA975D0D}">
  <sheetPr>
    <pageSetUpPr fitToPage="1"/>
  </sheetPr>
  <dimension ref="A1:ZZ19"/>
  <sheetViews>
    <sheetView showGridLines="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8" sqref="C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26</v>
      </c>
      <c r="D2" s="23" t="s">
        <v>27</v>
      </c>
      <c r="E2" s="23" t="s">
        <v>28</v>
      </c>
      <c r="F2" s="24" t="s">
        <v>29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30</v>
      </c>
      <c r="C4" s="31"/>
      <c r="D4" s="31"/>
      <c r="E4" s="31"/>
      <c r="F4" s="32"/>
      <c r="ZY4" t="s">
        <v>31</v>
      </c>
      <c r="ZZ4" s="33" t="s">
        <v>32</v>
      </c>
    </row>
    <row r="5" spans="1:702" x14ac:dyDescent="0.25">
      <c r="A5" s="34" t="s">
        <v>33</v>
      </c>
      <c r="B5" s="35" t="s">
        <v>34</v>
      </c>
      <c r="C5" s="31"/>
      <c r="D5" s="31"/>
      <c r="E5" s="31"/>
      <c r="F5" s="32"/>
      <c r="ZY5" t="s">
        <v>35</v>
      </c>
      <c r="ZZ5" s="33"/>
    </row>
    <row r="6" spans="1:702" x14ac:dyDescent="0.25">
      <c r="A6" s="36" t="s">
        <v>36</v>
      </c>
      <c r="B6" s="37" t="s">
        <v>37</v>
      </c>
      <c r="C6" s="31"/>
      <c r="D6" s="31"/>
      <c r="E6" s="31"/>
      <c r="F6" s="32"/>
      <c r="ZY6" t="s">
        <v>38</v>
      </c>
      <c r="ZZ6" s="33"/>
    </row>
    <row r="7" spans="1:702" x14ac:dyDescent="0.25">
      <c r="A7" s="38" t="s">
        <v>39</v>
      </c>
      <c r="B7" s="39" t="s">
        <v>40</v>
      </c>
      <c r="C7" s="40" t="s">
        <v>808</v>
      </c>
      <c r="D7" s="41"/>
      <c r="E7" s="41"/>
      <c r="F7" s="42">
        <f>ROUND(D7*E7,2)</f>
        <v>0</v>
      </c>
      <c r="ZY7" t="s">
        <v>41</v>
      </c>
      <c r="ZZ7" s="33" t="s">
        <v>42</v>
      </c>
    </row>
    <row r="8" spans="1:702" x14ac:dyDescent="0.25">
      <c r="A8" s="38" t="s">
        <v>43</v>
      </c>
      <c r="B8" s="39" t="s">
        <v>44</v>
      </c>
      <c r="C8" s="40" t="s">
        <v>26</v>
      </c>
      <c r="D8" s="41"/>
      <c r="E8" s="41"/>
      <c r="F8" s="42">
        <f>ROUND(D8*E8,2)</f>
        <v>0</v>
      </c>
      <c r="ZY8" t="s">
        <v>46</v>
      </c>
      <c r="ZZ8" s="33" t="s">
        <v>47</v>
      </c>
    </row>
    <row r="9" spans="1:702" x14ac:dyDescent="0.25">
      <c r="A9" s="38" t="s">
        <v>48</v>
      </c>
      <c r="B9" s="39" t="s">
        <v>49</v>
      </c>
      <c r="C9" s="40" t="s">
        <v>26</v>
      </c>
      <c r="D9" s="43"/>
      <c r="E9" s="41">
        <v>0</v>
      </c>
      <c r="F9" s="42">
        <f>ROUND(D9*E9,2)</f>
        <v>0</v>
      </c>
      <c r="ZY9" t="s">
        <v>50</v>
      </c>
      <c r="ZZ9" s="33" t="s">
        <v>51</v>
      </c>
    </row>
    <row r="10" spans="1:702" x14ac:dyDescent="0.25">
      <c r="A10" s="44"/>
      <c r="B10" s="45"/>
      <c r="C10" s="31"/>
      <c r="D10" s="31"/>
      <c r="E10" s="31"/>
      <c r="F10" s="46"/>
    </row>
    <row r="11" spans="1:702" x14ac:dyDescent="0.25">
      <c r="A11" s="47"/>
      <c r="B11" s="48" t="s">
        <v>52</v>
      </c>
      <c r="C11" s="31"/>
      <c r="D11" s="31"/>
      <c r="E11" s="31"/>
      <c r="F11" s="49">
        <f>SUBTOTAL(109,F7:F10)</f>
        <v>0</v>
      </c>
      <c r="G11" s="50"/>
      <c r="ZY11" t="s">
        <v>53</v>
      </c>
    </row>
    <row r="12" spans="1:702" x14ac:dyDescent="0.25">
      <c r="A12" s="51"/>
      <c r="B12" s="52"/>
      <c r="C12" s="31"/>
      <c r="D12" s="31"/>
      <c r="E12" s="31"/>
      <c r="F12" s="28"/>
    </row>
    <row r="13" spans="1:702" x14ac:dyDescent="0.25">
      <c r="A13" s="44"/>
      <c r="B13" s="53"/>
      <c r="C13" s="54"/>
      <c r="D13" s="54"/>
      <c r="E13" s="54"/>
      <c r="F13" s="46"/>
    </row>
    <row r="14" spans="1:702" x14ac:dyDescent="0.25">
      <c r="A14" s="55"/>
      <c r="B14" s="55"/>
      <c r="C14" s="55"/>
      <c r="D14" s="55"/>
      <c r="E14" s="55"/>
      <c r="F14" s="55"/>
    </row>
    <row r="15" spans="1:702" x14ac:dyDescent="0.25">
      <c r="B15" s="1" t="s">
        <v>54</v>
      </c>
      <c r="F15" s="56">
        <f>SUBTOTAL(109,F4:F13)</f>
        <v>0</v>
      </c>
      <c r="ZY15" t="s">
        <v>55</v>
      </c>
    </row>
    <row r="16" spans="1:702" x14ac:dyDescent="0.25">
      <c r="A16" s="57">
        <f>'Récap. général'!G12</f>
        <v>20</v>
      </c>
      <c r="B16" s="1" t="str">
        <f>CONCATENATE("Montant TVA (",A16,"%)")</f>
        <v>Montant TVA (20%)</v>
      </c>
      <c r="F16" s="56">
        <f>(F15*A16)/100</f>
        <v>0</v>
      </c>
      <c r="ZY16" t="s">
        <v>56</v>
      </c>
    </row>
    <row r="17" spans="2:701" x14ac:dyDescent="0.25">
      <c r="B17" s="1" t="s">
        <v>57</v>
      </c>
      <c r="F17" s="56">
        <f>F15+F16</f>
        <v>0</v>
      </c>
      <c r="ZY17" t="s">
        <v>58</v>
      </c>
    </row>
    <row r="18" spans="2:701" x14ac:dyDescent="0.25">
      <c r="F18" s="56"/>
    </row>
    <row r="19" spans="2:701" x14ac:dyDescent="0.25">
      <c r="F19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1EA9B-016C-41A3-A93D-F2C95D39E23E}">
  <sheetPr>
    <pageSetUpPr fitToPage="1"/>
  </sheetPr>
  <dimension ref="A1:ZZ71"/>
  <sheetViews>
    <sheetView showGridLines="0" workbookViewId="0">
      <pane xSplit="2" ySplit="2" topLeftCell="C29" activePane="bottomRight" state="frozen"/>
      <selection pane="topRight" activeCell="C1" sqref="C1"/>
      <selection pane="bottomLeft" activeCell="A3" sqref="A3"/>
      <selection pane="bottomRight" activeCell="C54" sqref="C5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59</v>
      </c>
      <c r="D2" s="23" t="s">
        <v>60</v>
      </c>
      <c r="E2" s="23" t="s">
        <v>61</v>
      </c>
      <c r="F2" s="24" t="s">
        <v>62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63</v>
      </c>
      <c r="C4" s="31"/>
      <c r="D4" s="31"/>
      <c r="E4" s="31"/>
      <c r="F4" s="32"/>
      <c r="ZY4" t="s">
        <v>64</v>
      </c>
      <c r="ZZ4" s="33" t="s">
        <v>65</v>
      </c>
    </row>
    <row r="5" spans="1:702" x14ac:dyDescent="0.25">
      <c r="A5" s="34" t="s">
        <v>66</v>
      </c>
      <c r="B5" s="35" t="s">
        <v>67</v>
      </c>
      <c r="C5" s="31"/>
      <c r="D5" s="31"/>
      <c r="E5" s="31"/>
      <c r="F5" s="32"/>
      <c r="ZY5" t="s">
        <v>68</v>
      </c>
      <c r="ZZ5" s="33"/>
    </row>
    <row r="6" spans="1:702" x14ac:dyDescent="0.25">
      <c r="A6" s="36" t="s">
        <v>69</v>
      </c>
      <c r="B6" s="37" t="s">
        <v>70</v>
      </c>
      <c r="C6" s="31"/>
      <c r="D6" s="31"/>
      <c r="E6" s="31"/>
      <c r="F6" s="32"/>
      <c r="ZY6" t="s">
        <v>71</v>
      </c>
      <c r="ZZ6" s="33"/>
    </row>
    <row r="7" spans="1:702" x14ac:dyDescent="0.25">
      <c r="A7" s="38" t="s">
        <v>72</v>
      </c>
      <c r="B7" s="39" t="s">
        <v>73</v>
      </c>
      <c r="C7" s="40" t="s">
        <v>176</v>
      </c>
      <c r="D7" s="41"/>
      <c r="E7" s="41"/>
      <c r="F7" s="42">
        <f>ROUND(D7*E7,2)</f>
        <v>0</v>
      </c>
      <c r="ZY7" t="s">
        <v>74</v>
      </c>
      <c r="ZZ7" s="33" t="s">
        <v>75</v>
      </c>
    </row>
    <row r="8" spans="1:702" x14ac:dyDescent="0.25">
      <c r="A8" s="38" t="s">
        <v>76</v>
      </c>
      <c r="B8" s="39" t="s">
        <v>77</v>
      </c>
      <c r="C8" s="40" t="s">
        <v>176</v>
      </c>
      <c r="D8" s="41"/>
      <c r="E8" s="41"/>
      <c r="F8" s="42">
        <f>ROUND(D8*E8,2)</f>
        <v>0</v>
      </c>
      <c r="ZY8" t="s">
        <v>78</v>
      </c>
      <c r="ZZ8" s="33" t="s">
        <v>79</v>
      </c>
    </row>
    <row r="9" spans="1:702" x14ac:dyDescent="0.25">
      <c r="A9" s="38" t="s">
        <v>80</v>
      </c>
      <c r="B9" s="39" t="s">
        <v>81</v>
      </c>
      <c r="C9" s="40" t="s">
        <v>176</v>
      </c>
      <c r="D9" s="41"/>
      <c r="E9" s="41"/>
      <c r="F9" s="42">
        <f>ROUND(D9*E9,2)</f>
        <v>0</v>
      </c>
      <c r="ZY9" t="s">
        <v>82</v>
      </c>
      <c r="ZZ9" s="33" t="s">
        <v>83</v>
      </c>
    </row>
    <row r="10" spans="1:702" x14ac:dyDescent="0.25">
      <c r="A10" s="38" t="s">
        <v>84</v>
      </c>
      <c r="B10" s="39" t="s">
        <v>85</v>
      </c>
      <c r="C10" s="40" t="s">
        <v>176</v>
      </c>
      <c r="D10" s="41"/>
      <c r="E10" s="41"/>
      <c r="F10" s="42">
        <f>ROUND(D10*E10,2)</f>
        <v>0</v>
      </c>
      <c r="ZY10" t="s">
        <v>86</v>
      </c>
      <c r="ZZ10" s="33" t="s">
        <v>87</v>
      </c>
    </row>
    <row r="11" spans="1:702" x14ac:dyDescent="0.25">
      <c r="A11" s="38" t="s">
        <v>88</v>
      </c>
      <c r="B11" s="39" t="s">
        <v>89</v>
      </c>
      <c r="C11" s="40" t="s">
        <v>90</v>
      </c>
      <c r="D11" s="41"/>
      <c r="E11" s="41"/>
      <c r="F11" s="42">
        <f>ROUND(D11*E11,2)</f>
        <v>0</v>
      </c>
      <c r="ZY11" t="s">
        <v>91</v>
      </c>
      <c r="ZZ11" s="33" t="s">
        <v>92</v>
      </c>
    </row>
    <row r="12" spans="1:702" x14ac:dyDescent="0.25">
      <c r="A12" s="44"/>
      <c r="B12" s="45"/>
      <c r="C12" s="31"/>
      <c r="D12" s="31"/>
      <c r="E12" s="31"/>
      <c r="F12" s="46"/>
    </row>
    <row r="13" spans="1:702" x14ac:dyDescent="0.25">
      <c r="A13" s="47"/>
      <c r="B13" s="48" t="s">
        <v>93</v>
      </c>
      <c r="C13" s="31"/>
      <c r="D13" s="31"/>
      <c r="E13" s="31"/>
      <c r="F13" s="49">
        <f>SUBTOTAL(109,F7:F12)</f>
        <v>0</v>
      </c>
      <c r="G13" s="50"/>
      <c r="ZY13" t="s">
        <v>94</v>
      </c>
    </row>
    <row r="14" spans="1:702" x14ac:dyDescent="0.25">
      <c r="A14" s="51"/>
      <c r="B14" s="52"/>
      <c r="C14" s="31"/>
      <c r="D14" s="31"/>
      <c r="E14" s="31"/>
      <c r="F14" s="28"/>
    </row>
    <row r="15" spans="1:702" ht="38.25" x14ac:dyDescent="0.25">
      <c r="A15" s="36" t="s">
        <v>95</v>
      </c>
      <c r="B15" s="37" t="s">
        <v>96</v>
      </c>
      <c r="C15" s="31"/>
      <c r="D15" s="31"/>
      <c r="E15" s="31"/>
      <c r="F15" s="32"/>
      <c r="ZY15" t="s">
        <v>97</v>
      </c>
      <c r="ZZ15" s="33"/>
    </row>
    <row r="16" spans="1:702" ht="24" x14ac:dyDescent="0.25">
      <c r="A16" s="38" t="s">
        <v>98</v>
      </c>
      <c r="B16" s="39" t="s">
        <v>99</v>
      </c>
      <c r="C16" s="40" t="s">
        <v>100</v>
      </c>
      <c r="D16" s="41"/>
      <c r="E16" s="41"/>
      <c r="F16" s="42">
        <f>ROUND(D16*E16,2)</f>
        <v>0</v>
      </c>
      <c r="ZY16" t="s">
        <v>101</v>
      </c>
      <c r="ZZ16" s="33" t="s">
        <v>102</v>
      </c>
    </row>
    <row r="17" spans="1:702" x14ac:dyDescent="0.25">
      <c r="A17" s="44"/>
      <c r="B17" s="45"/>
      <c r="C17" s="31"/>
      <c r="D17" s="31"/>
      <c r="E17" s="31"/>
      <c r="F17" s="46"/>
    </row>
    <row r="18" spans="1:702" ht="38.25" x14ac:dyDescent="0.25">
      <c r="A18" s="47"/>
      <c r="B18" s="48" t="s">
        <v>103</v>
      </c>
      <c r="C18" s="31"/>
      <c r="D18" s="31"/>
      <c r="E18" s="31"/>
      <c r="F18" s="49">
        <f>SUBTOTAL(109,F16:F17)</f>
        <v>0</v>
      </c>
      <c r="G18" s="50"/>
      <c r="ZY18" t="s">
        <v>104</v>
      </c>
    </row>
    <row r="19" spans="1:702" x14ac:dyDescent="0.25">
      <c r="A19" s="51"/>
      <c r="B19" s="52"/>
      <c r="C19" s="31"/>
      <c r="D19" s="31"/>
      <c r="E19" s="31"/>
      <c r="F19" s="28"/>
    </row>
    <row r="20" spans="1:702" x14ac:dyDescent="0.25">
      <c r="A20" s="36" t="s">
        <v>105</v>
      </c>
      <c r="B20" s="37" t="s">
        <v>106</v>
      </c>
      <c r="C20" s="31"/>
      <c r="D20" s="31"/>
      <c r="E20" s="31"/>
      <c r="F20" s="32"/>
      <c r="ZY20" t="s">
        <v>107</v>
      </c>
      <c r="ZZ20" s="33"/>
    </row>
    <row r="21" spans="1:702" x14ac:dyDescent="0.25">
      <c r="A21" s="38" t="s">
        <v>108</v>
      </c>
      <c r="B21" s="39" t="s">
        <v>109</v>
      </c>
      <c r="C21" s="40" t="s">
        <v>110</v>
      </c>
      <c r="D21" s="41"/>
      <c r="E21" s="41"/>
      <c r="F21" s="42">
        <f>ROUND(D21*E21,2)</f>
        <v>0</v>
      </c>
      <c r="ZY21" t="s">
        <v>111</v>
      </c>
      <c r="ZZ21" s="33" t="s">
        <v>112</v>
      </c>
    </row>
    <row r="22" spans="1:702" x14ac:dyDescent="0.25">
      <c r="A22" s="38" t="s">
        <v>113</v>
      </c>
      <c r="B22" s="39" t="s">
        <v>114</v>
      </c>
      <c r="C22" s="40" t="s">
        <v>115</v>
      </c>
      <c r="D22" s="41"/>
      <c r="E22" s="41"/>
      <c r="F22" s="42">
        <f>ROUND(D22*E22,2)</f>
        <v>0</v>
      </c>
      <c r="ZY22" t="s">
        <v>116</v>
      </c>
      <c r="ZZ22" s="33" t="s">
        <v>117</v>
      </c>
    </row>
    <row r="23" spans="1:702" x14ac:dyDescent="0.25">
      <c r="A23" s="38" t="s">
        <v>118</v>
      </c>
      <c r="B23" s="39" t="s">
        <v>119</v>
      </c>
      <c r="C23" s="40" t="s">
        <v>120</v>
      </c>
      <c r="D23" s="41"/>
      <c r="E23" s="41"/>
      <c r="F23" s="42">
        <f>ROUND(D23*E23,2)</f>
        <v>0</v>
      </c>
      <c r="ZY23" t="s">
        <v>121</v>
      </c>
      <c r="ZZ23" s="33" t="s">
        <v>122</v>
      </c>
    </row>
    <row r="24" spans="1:702" x14ac:dyDescent="0.25">
      <c r="A24" s="44"/>
      <c r="B24" s="45"/>
      <c r="C24" s="31"/>
      <c r="D24" s="31"/>
      <c r="E24" s="31"/>
      <c r="F24" s="46"/>
    </row>
    <row r="25" spans="1:702" x14ac:dyDescent="0.25">
      <c r="A25" s="47"/>
      <c r="B25" s="48" t="s">
        <v>123</v>
      </c>
      <c r="C25" s="31"/>
      <c r="D25" s="31"/>
      <c r="E25" s="31"/>
      <c r="F25" s="49">
        <f>SUBTOTAL(109,F21:F24)</f>
        <v>0</v>
      </c>
      <c r="G25" s="50"/>
      <c r="ZY25" t="s">
        <v>124</v>
      </c>
    </row>
    <row r="26" spans="1:702" x14ac:dyDescent="0.25">
      <c r="A26" s="51"/>
      <c r="B26" s="52"/>
      <c r="C26" s="31"/>
      <c r="D26" s="31"/>
      <c r="E26" s="31"/>
      <c r="F26" s="28"/>
    </row>
    <row r="27" spans="1:702" x14ac:dyDescent="0.25">
      <c r="A27" s="36" t="s">
        <v>125</v>
      </c>
      <c r="B27" s="37" t="s">
        <v>126</v>
      </c>
      <c r="C27" s="31"/>
      <c r="D27" s="31"/>
      <c r="E27" s="31"/>
      <c r="F27" s="32"/>
      <c r="ZY27" t="s">
        <v>127</v>
      </c>
      <c r="ZZ27" s="33"/>
    </row>
    <row r="28" spans="1:702" x14ac:dyDescent="0.25">
      <c r="A28" s="38" t="s">
        <v>128</v>
      </c>
      <c r="B28" s="39" t="s">
        <v>129</v>
      </c>
      <c r="C28" s="40" t="s">
        <v>130</v>
      </c>
      <c r="D28" s="41"/>
      <c r="E28" s="41"/>
      <c r="F28" s="42">
        <f t="shared" ref="F28:F32" si="0">ROUND(D28*E28,2)</f>
        <v>0</v>
      </c>
      <c r="ZY28" t="s">
        <v>131</v>
      </c>
      <c r="ZZ28" s="33" t="s">
        <v>132</v>
      </c>
    </row>
    <row r="29" spans="1:702" x14ac:dyDescent="0.25">
      <c r="A29" s="38" t="s">
        <v>133</v>
      </c>
      <c r="B29" s="39" t="s">
        <v>134</v>
      </c>
      <c r="C29" s="40" t="s">
        <v>90</v>
      </c>
      <c r="D29" s="58"/>
      <c r="E29" s="41"/>
      <c r="F29" s="42">
        <f t="shared" si="0"/>
        <v>0</v>
      </c>
      <c r="ZY29" t="s">
        <v>135</v>
      </c>
      <c r="ZZ29" s="33" t="s">
        <v>136</v>
      </c>
    </row>
    <row r="30" spans="1:702" x14ac:dyDescent="0.25">
      <c r="A30" s="38" t="s">
        <v>137</v>
      </c>
      <c r="B30" s="39" t="s">
        <v>138</v>
      </c>
      <c r="C30" s="40" t="s">
        <v>45</v>
      </c>
      <c r="D30" s="41"/>
      <c r="E30" s="41"/>
      <c r="F30" s="42">
        <f t="shared" si="0"/>
        <v>0</v>
      </c>
      <c r="ZY30" t="s">
        <v>139</v>
      </c>
      <c r="ZZ30" s="33" t="s">
        <v>140</v>
      </c>
    </row>
    <row r="31" spans="1:702" x14ac:dyDescent="0.25">
      <c r="A31" s="38" t="s">
        <v>141</v>
      </c>
      <c r="B31" s="39" t="s">
        <v>142</v>
      </c>
      <c r="C31" s="40" t="s">
        <v>120</v>
      </c>
      <c r="D31" s="41"/>
      <c r="E31" s="41"/>
      <c r="F31" s="42">
        <f t="shared" si="0"/>
        <v>0</v>
      </c>
      <c r="ZY31" t="s">
        <v>143</v>
      </c>
      <c r="ZZ31" s="33" t="s">
        <v>144</v>
      </c>
    </row>
    <row r="32" spans="1:702" x14ac:dyDescent="0.25">
      <c r="A32" s="38" t="s">
        <v>145</v>
      </c>
      <c r="B32" s="39" t="s">
        <v>146</v>
      </c>
      <c r="C32" s="40" t="s">
        <v>176</v>
      </c>
      <c r="D32" s="43"/>
      <c r="E32" s="41"/>
      <c r="F32" s="42">
        <f t="shared" si="0"/>
        <v>0</v>
      </c>
      <c r="ZY32" t="s">
        <v>147</v>
      </c>
      <c r="ZZ32" s="33" t="s">
        <v>148</v>
      </c>
    </row>
    <row r="33" spans="1:702" x14ac:dyDescent="0.25">
      <c r="A33" s="44"/>
      <c r="B33" s="45"/>
      <c r="C33" s="31"/>
      <c r="D33" s="31"/>
      <c r="E33" s="31"/>
      <c r="F33" s="46"/>
    </row>
    <row r="34" spans="1:702" x14ac:dyDescent="0.25">
      <c r="A34" s="47"/>
      <c r="B34" s="48" t="s">
        <v>149</v>
      </c>
      <c r="C34" s="31"/>
      <c r="D34" s="31"/>
      <c r="E34" s="31"/>
      <c r="F34" s="49">
        <f>SUBTOTAL(109,F28:F33)</f>
        <v>0</v>
      </c>
      <c r="G34" s="50"/>
      <c r="ZY34" t="s">
        <v>150</v>
      </c>
    </row>
    <row r="35" spans="1:702" x14ac:dyDescent="0.25">
      <c r="A35" s="51"/>
      <c r="B35" s="52"/>
      <c r="C35" s="31"/>
      <c r="D35" s="31"/>
      <c r="E35" s="31"/>
      <c r="F35" s="28"/>
    </row>
    <row r="36" spans="1:702" x14ac:dyDescent="0.25">
      <c r="A36" s="36" t="s">
        <v>151</v>
      </c>
      <c r="B36" s="37" t="s">
        <v>152</v>
      </c>
      <c r="C36" s="31"/>
      <c r="D36" s="31"/>
      <c r="E36" s="31"/>
      <c r="F36" s="32"/>
      <c r="ZY36" t="s">
        <v>153</v>
      </c>
      <c r="ZZ36" s="33"/>
    </row>
    <row r="37" spans="1:702" x14ac:dyDescent="0.25">
      <c r="A37" s="38" t="s">
        <v>154</v>
      </c>
      <c r="B37" s="39" t="s">
        <v>155</v>
      </c>
      <c r="C37" s="40" t="s">
        <v>156</v>
      </c>
      <c r="D37" s="41"/>
      <c r="E37" s="41"/>
      <c r="F37" s="42">
        <f>ROUND(D37*E37,2)</f>
        <v>0</v>
      </c>
      <c r="ZY37" t="s">
        <v>157</v>
      </c>
      <c r="ZZ37" s="33" t="s">
        <v>158</v>
      </c>
    </row>
    <row r="38" spans="1:702" x14ac:dyDescent="0.25">
      <c r="A38" s="38" t="s">
        <v>159</v>
      </c>
      <c r="B38" s="39" t="s">
        <v>160</v>
      </c>
      <c r="C38" s="40" t="s">
        <v>161</v>
      </c>
      <c r="D38" s="41"/>
      <c r="E38" s="41"/>
      <c r="F38" s="42">
        <f>ROUND(D38*E38,2)</f>
        <v>0</v>
      </c>
      <c r="ZY38" t="s">
        <v>162</v>
      </c>
      <c r="ZZ38" s="33" t="s">
        <v>163</v>
      </c>
    </row>
    <row r="39" spans="1:702" x14ac:dyDescent="0.25">
      <c r="A39" s="38" t="s">
        <v>164</v>
      </c>
      <c r="B39" s="39" t="s">
        <v>165</v>
      </c>
      <c r="C39" s="40" t="s">
        <v>166</v>
      </c>
      <c r="D39" s="41"/>
      <c r="E39" s="41"/>
      <c r="F39" s="42">
        <f>ROUND(D39*E39,2)</f>
        <v>0</v>
      </c>
      <c r="ZY39" t="s">
        <v>167</v>
      </c>
      <c r="ZZ39" s="33" t="s">
        <v>168</v>
      </c>
    </row>
    <row r="40" spans="1:702" x14ac:dyDescent="0.25">
      <c r="A40" s="44"/>
      <c r="B40" s="45"/>
      <c r="C40" s="31"/>
      <c r="D40" s="31"/>
      <c r="E40" s="31"/>
      <c r="F40" s="46"/>
    </row>
    <row r="41" spans="1:702" x14ac:dyDescent="0.25">
      <c r="A41" s="47"/>
      <c r="B41" s="48" t="s">
        <v>169</v>
      </c>
      <c r="C41" s="31"/>
      <c r="D41" s="31"/>
      <c r="E41" s="31"/>
      <c r="F41" s="49">
        <f>SUBTOTAL(109,F37:F40)</f>
        <v>0</v>
      </c>
      <c r="G41" s="50"/>
      <c r="ZY41" t="s">
        <v>170</v>
      </c>
    </row>
    <row r="42" spans="1:702" x14ac:dyDescent="0.25">
      <c r="A42" s="51"/>
      <c r="B42" s="52"/>
      <c r="C42" s="31"/>
      <c r="D42" s="31"/>
      <c r="E42" s="31"/>
      <c r="F42" s="28"/>
    </row>
    <row r="43" spans="1:702" x14ac:dyDescent="0.25">
      <c r="A43" s="36" t="s">
        <v>171</v>
      </c>
      <c r="B43" s="37" t="s">
        <v>172</v>
      </c>
      <c r="C43" s="31"/>
      <c r="D43" s="31"/>
      <c r="E43" s="31"/>
      <c r="F43" s="32"/>
      <c r="ZY43" t="s">
        <v>173</v>
      </c>
      <c r="ZZ43" s="33"/>
    </row>
    <row r="44" spans="1:702" x14ac:dyDescent="0.25">
      <c r="A44" s="38" t="s">
        <v>174</v>
      </c>
      <c r="B44" s="39" t="s">
        <v>175</v>
      </c>
      <c r="C44" s="40" t="s">
        <v>176</v>
      </c>
      <c r="D44" s="41"/>
      <c r="E44" s="41"/>
      <c r="F44" s="42">
        <f>ROUND(D44*E44,2)</f>
        <v>0</v>
      </c>
      <c r="ZY44" t="s">
        <v>177</v>
      </c>
      <c r="ZZ44" s="33" t="s">
        <v>178</v>
      </c>
    </row>
    <row r="45" spans="1:702" x14ac:dyDescent="0.25">
      <c r="A45" s="44"/>
      <c r="B45" s="45"/>
      <c r="C45" s="31"/>
      <c r="D45" s="31"/>
      <c r="E45" s="31"/>
      <c r="F45" s="46"/>
    </row>
    <row r="46" spans="1:702" x14ac:dyDescent="0.25">
      <c r="A46" s="47"/>
      <c r="B46" s="48" t="s">
        <v>179</v>
      </c>
      <c r="C46" s="31"/>
      <c r="D46" s="31"/>
      <c r="E46" s="31"/>
      <c r="F46" s="49">
        <f>SUBTOTAL(109,F44:F45)</f>
        <v>0</v>
      </c>
      <c r="G46" s="50"/>
      <c r="ZY46" t="s">
        <v>180</v>
      </c>
    </row>
    <row r="47" spans="1:702" x14ac:dyDescent="0.25">
      <c r="A47" s="51"/>
      <c r="B47" s="52"/>
      <c r="C47" s="31"/>
      <c r="D47" s="31"/>
      <c r="E47" s="31"/>
      <c r="F47" s="28"/>
    </row>
    <row r="48" spans="1:702" x14ac:dyDescent="0.25">
      <c r="A48" s="36" t="s">
        <v>181</v>
      </c>
      <c r="B48" s="37" t="s">
        <v>182</v>
      </c>
      <c r="C48" s="31"/>
      <c r="D48" s="31"/>
      <c r="E48" s="31"/>
      <c r="F48" s="32"/>
      <c r="ZY48" t="s">
        <v>183</v>
      </c>
      <c r="ZZ48" s="33"/>
    </row>
    <row r="49" spans="1:702" x14ac:dyDescent="0.25">
      <c r="A49" s="59" t="s">
        <v>184</v>
      </c>
      <c r="B49" s="60" t="s">
        <v>185</v>
      </c>
      <c r="C49" s="31"/>
      <c r="D49" s="31"/>
      <c r="E49" s="31"/>
      <c r="F49" s="32"/>
      <c r="ZY49" t="s">
        <v>186</v>
      </c>
      <c r="ZZ49" s="33"/>
    </row>
    <row r="50" spans="1:702" x14ac:dyDescent="0.25">
      <c r="A50" s="38" t="s">
        <v>187</v>
      </c>
      <c r="B50" s="39" t="s">
        <v>188</v>
      </c>
      <c r="C50" s="40" t="s">
        <v>189</v>
      </c>
      <c r="D50" s="41"/>
      <c r="E50" s="41"/>
      <c r="F50" s="42">
        <f>ROUND(D50*E50,2)</f>
        <v>0</v>
      </c>
      <c r="ZY50" t="s">
        <v>190</v>
      </c>
      <c r="ZZ50" s="33" t="s">
        <v>191</v>
      </c>
    </row>
    <row r="51" spans="1:702" x14ac:dyDescent="0.25">
      <c r="A51" s="38"/>
      <c r="B51" s="39" t="s">
        <v>192</v>
      </c>
      <c r="C51" s="40" t="s">
        <v>193</v>
      </c>
      <c r="D51" s="41"/>
      <c r="E51" s="41"/>
      <c r="F51" s="42">
        <f>ROUND(D51*E51,2)</f>
        <v>0</v>
      </c>
      <c r="ZY51" t="s">
        <v>194</v>
      </c>
      <c r="ZZ51" s="33" t="s">
        <v>195</v>
      </c>
    </row>
    <row r="52" spans="1:702" x14ac:dyDescent="0.25">
      <c r="A52" s="38"/>
      <c r="B52" s="39" t="s">
        <v>196</v>
      </c>
      <c r="C52" s="40" t="s">
        <v>197</v>
      </c>
      <c r="D52" s="41"/>
      <c r="E52" s="41"/>
      <c r="F52" s="42">
        <f>ROUND(D52*E52,2)</f>
        <v>0</v>
      </c>
      <c r="ZY52" t="s">
        <v>198</v>
      </c>
      <c r="ZZ52" s="33" t="s">
        <v>199</v>
      </c>
    </row>
    <row r="53" spans="1:702" x14ac:dyDescent="0.25">
      <c r="A53" s="59" t="s">
        <v>200</v>
      </c>
      <c r="B53" s="60" t="s">
        <v>201</v>
      </c>
      <c r="C53" s="31"/>
      <c r="D53" s="31"/>
      <c r="E53" s="31"/>
      <c r="F53" s="32"/>
      <c r="ZY53" t="s">
        <v>202</v>
      </c>
      <c r="ZZ53" s="33"/>
    </row>
    <row r="54" spans="1:702" x14ac:dyDescent="0.25">
      <c r="A54" s="38" t="s">
        <v>203</v>
      </c>
      <c r="B54" s="39" t="s">
        <v>204</v>
      </c>
      <c r="C54" s="40" t="s">
        <v>120</v>
      </c>
      <c r="D54" s="41"/>
      <c r="E54" s="41"/>
      <c r="F54" s="42">
        <f>ROUND(D54*E54,2)</f>
        <v>0</v>
      </c>
      <c r="ZY54" t="s">
        <v>205</v>
      </c>
      <c r="ZZ54" s="33" t="s">
        <v>206</v>
      </c>
    </row>
    <row r="55" spans="1:702" x14ac:dyDescent="0.25">
      <c r="A55" s="59" t="s">
        <v>207</v>
      </c>
      <c r="B55" s="60" t="s">
        <v>208</v>
      </c>
      <c r="C55" s="31"/>
      <c r="D55" s="31"/>
      <c r="E55" s="31"/>
      <c r="F55" s="32"/>
      <c r="ZY55" t="s">
        <v>209</v>
      </c>
      <c r="ZZ55" s="33"/>
    </row>
    <row r="56" spans="1:702" x14ac:dyDescent="0.25">
      <c r="A56" s="38" t="s">
        <v>210</v>
      </c>
      <c r="B56" s="39" t="s">
        <v>211</v>
      </c>
      <c r="C56" s="40" t="s">
        <v>212</v>
      </c>
      <c r="D56" s="41"/>
      <c r="E56" s="41"/>
      <c r="F56" s="42">
        <f>ROUND(D56*E56,2)</f>
        <v>0</v>
      </c>
      <c r="ZY56" t="s">
        <v>213</v>
      </c>
      <c r="ZZ56" s="33" t="s">
        <v>214</v>
      </c>
    </row>
    <row r="57" spans="1:702" x14ac:dyDescent="0.25">
      <c r="A57" s="44"/>
      <c r="B57" s="45"/>
      <c r="C57" s="31"/>
      <c r="D57" s="31"/>
      <c r="E57" s="31"/>
      <c r="F57" s="46"/>
    </row>
    <row r="58" spans="1:702" x14ac:dyDescent="0.25">
      <c r="A58" s="47"/>
      <c r="B58" s="48" t="s">
        <v>215</v>
      </c>
      <c r="C58" s="31"/>
      <c r="D58" s="31"/>
      <c r="E58" s="31"/>
      <c r="F58" s="49">
        <f>SUBTOTAL(109,F49:F57)</f>
        <v>0</v>
      </c>
      <c r="G58" s="50"/>
      <c r="ZY58" t="s">
        <v>216</v>
      </c>
    </row>
    <row r="59" spans="1:702" x14ac:dyDescent="0.25">
      <c r="A59" s="51"/>
      <c r="B59" s="52"/>
      <c r="C59" s="31"/>
      <c r="D59" s="31"/>
      <c r="E59" s="31"/>
      <c r="F59" s="28"/>
    </row>
    <row r="60" spans="1:702" x14ac:dyDescent="0.25">
      <c r="A60" s="36" t="s">
        <v>217</v>
      </c>
      <c r="B60" s="37" t="s">
        <v>218</v>
      </c>
      <c r="C60" s="31"/>
      <c r="D60" s="31"/>
      <c r="E60" s="31"/>
      <c r="F60" s="32"/>
      <c r="ZY60" t="s">
        <v>219</v>
      </c>
      <c r="ZZ60" s="33"/>
    </row>
    <row r="61" spans="1:702" ht="24" x14ac:dyDescent="0.25">
      <c r="A61" s="38" t="s">
        <v>220</v>
      </c>
      <c r="B61" s="39" t="s">
        <v>221</v>
      </c>
      <c r="C61" s="40" t="s">
        <v>222</v>
      </c>
      <c r="D61" s="41"/>
      <c r="E61" s="41"/>
      <c r="F61" s="42">
        <f>ROUND(D61*E61,2)</f>
        <v>0</v>
      </c>
      <c r="ZY61" t="s">
        <v>223</v>
      </c>
      <c r="ZZ61" s="33" t="s">
        <v>224</v>
      </c>
    </row>
    <row r="62" spans="1:702" x14ac:dyDescent="0.25">
      <c r="A62" s="44"/>
      <c r="B62" s="45"/>
      <c r="C62" s="31"/>
      <c r="D62" s="31"/>
      <c r="E62" s="31"/>
      <c r="F62" s="46"/>
    </row>
    <row r="63" spans="1:702" x14ac:dyDescent="0.25">
      <c r="A63" s="47"/>
      <c r="B63" s="48" t="s">
        <v>225</v>
      </c>
      <c r="C63" s="31"/>
      <c r="D63" s="31"/>
      <c r="E63" s="31"/>
      <c r="F63" s="49">
        <f>SUBTOTAL(109,F61:F62)</f>
        <v>0</v>
      </c>
      <c r="G63" s="50"/>
      <c r="ZY63" t="s">
        <v>226</v>
      </c>
    </row>
    <row r="64" spans="1:702" x14ac:dyDescent="0.25">
      <c r="A64" s="51"/>
      <c r="B64" s="52"/>
      <c r="C64" s="31"/>
      <c r="D64" s="31"/>
      <c r="E64" s="31"/>
      <c r="F64" s="28"/>
    </row>
    <row r="65" spans="1:701" x14ac:dyDescent="0.25">
      <c r="A65" s="44"/>
      <c r="B65" s="53"/>
      <c r="C65" s="54"/>
      <c r="D65" s="54"/>
      <c r="E65" s="54"/>
      <c r="F65" s="46"/>
    </row>
    <row r="66" spans="1:701" x14ac:dyDescent="0.25">
      <c r="A66" s="55"/>
      <c r="B66" s="55"/>
      <c r="C66" s="55"/>
      <c r="D66" s="55"/>
      <c r="E66" s="55"/>
      <c r="F66" s="55"/>
    </row>
    <row r="67" spans="1:701" x14ac:dyDescent="0.25">
      <c r="B67" s="1" t="s">
        <v>227</v>
      </c>
      <c r="F67" s="56">
        <f>SUBTOTAL(109,F4:F65)</f>
        <v>0</v>
      </c>
      <c r="ZY67" t="s">
        <v>228</v>
      </c>
    </row>
    <row r="68" spans="1:701" x14ac:dyDescent="0.25">
      <c r="A68" s="57">
        <f>'Récap. général'!G12</f>
        <v>20</v>
      </c>
      <c r="B68" s="1" t="str">
        <f>CONCATENATE("Montant TVA (",A68,"%)")</f>
        <v>Montant TVA (20%)</v>
      </c>
      <c r="F68" s="56">
        <f>(F67*A68)/100</f>
        <v>0</v>
      </c>
      <c r="ZY68" t="s">
        <v>229</v>
      </c>
    </row>
    <row r="69" spans="1:701" x14ac:dyDescent="0.25">
      <c r="B69" s="1" t="s">
        <v>230</v>
      </c>
      <c r="F69" s="56">
        <f>F67+F68</f>
        <v>0</v>
      </c>
      <c r="ZY69" t="s">
        <v>231</v>
      </c>
    </row>
    <row r="70" spans="1:701" x14ac:dyDescent="0.25">
      <c r="F70" s="56"/>
    </row>
    <row r="71" spans="1:701" x14ac:dyDescent="0.25">
      <c r="F71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5BF0A-22B7-4791-994D-EDB7E71D26CC}">
  <sheetPr>
    <pageSetUpPr fitToPage="1"/>
  </sheetPr>
  <dimension ref="A1:ZZ35"/>
  <sheetViews>
    <sheetView showGridLines="0" workbookViewId="0">
      <pane xSplit="2" ySplit="2" topLeftCell="C13" activePane="bottomRight" state="frozen"/>
      <selection pane="topRight" activeCell="C1" sqref="C1"/>
      <selection pane="bottomLeft" activeCell="A3" sqref="A3"/>
      <selection pane="bottomRight" activeCell="D16" sqref="D1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232</v>
      </c>
      <c r="D2" s="23" t="s">
        <v>233</v>
      </c>
      <c r="E2" s="23" t="s">
        <v>234</v>
      </c>
      <c r="F2" s="24" t="s">
        <v>235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236</v>
      </c>
      <c r="C4" s="31"/>
      <c r="D4" s="31"/>
      <c r="E4" s="31"/>
      <c r="F4" s="32"/>
      <c r="ZY4" t="s">
        <v>237</v>
      </c>
      <c r="ZZ4" s="33" t="s">
        <v>238</v>
      </c>
    </row>
    <row r="5" spans="1:702" x14ac:dyDescent="0.25">
      <c r="A5" s="34" t="s">
        <v>239</v>
      </c>
      <c r="B5" s="35" t="s">
        <v>240</v>
      </c>
      <c r="C5" s="31"/>
      <c r="D5" s="31"/>
      <c r="E5" s="31"/>
      <c r="F5" s="32"/>
      <c r="ZY5" t="s">
        <v>241</v>
      </c>
      <c r="ZZ5" s="33"/>
    </row>
    <row r="6" spans="1:702" ht="25.5" x14ac:dyDescent="0.25">
      <c r="A6" s="36" t="s">
        <v>242</v>
      </c>
      <c r="B6" s="37" t="s">
        <v>243</v>
      </c>
      <c r="C6" s="31"/>
      <c r="D6" s="31"/>
      <c r="E6" s="31"/>
      <c r="F6" s="32"/>
      <c r="ZY6" t="s">
        <v>244</v>
      </c>
      <c r="ZZ6" s="33"/>
    </row>
    <row r="7" spans="1:702" ht="24" x14ac:dyDescent="0.25">
      <c r="A7" s="38" t="s">
        <v>245</v>
      </c>
      <c r="B7" s="39" t="s">
        <v>246</v>
      </c>
      <c r="C7" s="40" t="s">
        <v>247</v>
      </c>
      <c r="D7" s="41"/>
      <c r="E7" s="41"/>
      <c r="F7" s="42">
        <f>ROUND(D7*E7,2)</f>
        <v>0</v>
      </c>
      <c r="ZY7" t="s">
        <v>248</v>
      </c>
      <c r="ZZ7" s="33" t="s">
        <v>249</v>
      </c>
    </row>
    <row r="8" spans="1:702" x14ac:dyDescent="0.25">
      <c r="A8" s="38"/>
      <c r="B8" s="39" t="s">
        <v>250</v>
      </c>
      <c r="C8" s="40" t="s">
        <v>251</v>
      </c>
      <c r="D8" s="41"/>
      <c r="E8" s="41"/>
      <c r="F8" s="42">
        <f>ROUND(D8*E8,2)</f>
        <v>0</v>
      </c>
      <c r="ZY8" t="s">
        <v>252</v>
      </c>
      <c r="ZZ8" s="33" t="s">
        <v>253</v>
      </c>
    </row>
    <row r="9" spans="1:702" x14ac:dyDescent="0.25">
      <c r="A9" s="38" t="s">
        <v>254</v>
      </c>
      <c r="B9" s="39" t="s">
        <v>255</v>
      </c>
      <c r="C9" s="40" t="s">
        <v>256</v>
      </c>
      <c r="D9" s="41"/>
      <c r="E9" s="41"/>
      <c r="F9" s="42">
        <f>ROUND(D9*E9,2)</f>
        <v>0</v>
      </c>
      <c r="ZY9" t="s">
        <v>257</v>
      </c>
      <c r="ZZ9" s="33" t="s">
        <v>258</v>
      </c>
    </row>
    <row r="10" spans="1:702" x14ac:dyDescent="0.25">
      <c r="A10" s="44"/>
      <c r="B10" s="45"/>
      <c r="C10" s="31"/>
      <c r="D10" s="31"/>
      <c r="E10" s="31"/>
      <c r="F10" s="46"/>
    </row>
    <row r="11" spans="1:702" ht="25.5" x14ac:dyDescent="0.25">
      <c r="A11" s="47"/>
      <c r="B11" s="48" t="s">
        <v>259</v>
      </c>
      <c r="C11" s="31"/>
      <c r="D11" s="31"/>
      <c r="E11" s="31"/>
      <c r="F11" s="49">
        <f>SUBTOTAL(109,F7:F10)</f>
        <v>0</v>
      </c>
      <c r="G11" s="50"/>
      <c r="ZY11" t="s">
        <v>260</v>
      </c>
    </row>
    <row r="12" spans="1:702" x14ac:dyDescent="0.25">
      <c r="A12" s="51"/>
      <c r="B12" s="52"/>
      <c r="C12" s="31"/>
      <c r="D12" s="31"/>
      <c r="E12" s="31"/>
      <c r="F12" s="28"/>
    </row>
    <row r="13" spans="1:702" x14ac:dyDescent="0.25">
      <c r="A13" s="36" t="s">
        <v>261</v>
      </c>
      <c r="B13" s="37" t="s">
        <v>262</v>
      </c>
      <c r="C13" s="31"/>
      <c r="D13" s="31"/>
      <c r="E13" s="31"/>
      <c r="F13" s="32"/>
      <c r="ZY13" t="s">
        <v>263</v>
      </c>
      <c r="ZZ13" s="33"/>
    </row>
    <row r="14" spans="1:702" x14ac:dyDescent="0.25">
      <c r="A14" s="38" t="s">
        <v>264</v>
      </c>
      <c r="B14" s="39" t="s">
        <v>265</v>
      </c>
      <c r="C14" s="40" t="s">
        <v>266</v>
      </c>
      <c r="D14" s="41"/>
      <c r="E14" s="41"/>
      <c r="F14" s="42">
        <f>ROUND(D14*E14,2)</f>
        <v>0</v>
      </c>
      <c r="ZY14" t="s">
        <v>267</v>
      </c>
      <c r="ZZ14" s="33" t="s">
        <v>268</v>
      </c>
    </row>
    <row r="15" spans="1:702" x14ac:dyDescent="0.25">
      <c r="A15" s="38" t="s">
        <v>269</v>
      </c>
      <c r="B15" s="39" t="s">
        <v>270</v>
      </c>
      <c r="C15" s="40" t="s">
        <v>271</v>
      </c>
      <c r="D15" s="41"/>
      <c r="E15" s="41"/>
      <c r="F15" s="42">
        <f>ROUND(D15*E15,2)</f>
        <v>0</v>
      </c>
      <c r="ZY15" t="s">
        <v>272</v>
      </c>
      <c r="ZZ15" s="33" t="s">
        <v>273</v>
      </c>
    </row>
    <row r="16" spans="1:702" x14ac:dyDescent="0.25">
      <c r="A16" s="44"/>
      <c r="B16" s="45"/>
      <c r="C16" s="31"/>
      <c r="D16" s="31"/>
      <c r="E16" s="31"/>
      <c r="F16" s="46"/>
    </row>
    <row r="17" spans="1:702" x14ac:dyDescent="0.25">
      <c r="A17" s="47"/>
      <c r="B17" s="48" t="s">
        <v>274</v>
      </c>
      <c r="C17" s="31"/>
      <c r="D17" s="31"/>
      <c r="E17" s="31"/>
      <c r="F17" s="49">
        <f>SUBTOTAL(109,F14:F16)</f>
        <v>0</v>
      </c>
      <c r="G17" s="50"/>
      <c r="ZY17" t="s">
        <v>275</v>
      </c>
    </row>
    <row r="18" spans="1:702" x14ac:dyDescent="0.25">
      <c r="A18" s="51"/>
      <c r="B18" s="52"/>
      <c r="C18" s="31"/>
      <c r="D18" s="31"/>
      <c r="E18" s="31"/>
      <c r="F18" s="28"/>
    </row>
    <row r="19" spans="1:702" x14ac:dyDescent="0.25">
      <c r="A19" s="36" t="s">
        <v>276</v>
      </c>
      <c r="B19" s="37" t="s">
        <v>277</v>
      </c>
      <c r="C19" s="31"/>
      <c r="D19" s="31"/>
      <c r="E19" s="31"/>
      <c r="F19" s="32"/>
      <c r="ZY19" t="s">
        <v>278</v>
      </c>
      <c r="ZZ19" s="33"/>
    </row>
    <row r="20" spans="1:702" x14ac:dyDescent="0.25">
      <c r="A20" s="38" t="s">
        <v>279</v>
      </c>
      <c r="B20" s="39" t="s">
        <v>280</v>
      </c>
      <c r="C20" s="40" t="s">
        <v>281</v>
      </c>
      <c r="D20" s="41"/>
      <c r="E20" s="41"/>
      <c r="F20" s="42">
        <f>ROUND(D20*E20,2)</f>
        <v>0</v>
      </c>
      <c r="ZY20" t="s">
        <v>282</v>
      </c>
      <c r="ZZ20" s="33" t="s">
        <v>283</v>
      </c>
    </row>
    <row r="21" spans="1:702" x14ac:dyDescent="0.25">
      <c r="A21" s="44"/>
      <c r="B21" s="45"/>
      <c r="C21" s="31"/>
      <c r="D21" s="31"/>
      <c r="E21" s="31"/>
      <c r="F21" s="46"/>
    </row>
    <row r="22" spans="1:702" x14ac:dyDescent="0.25">
      <c r="A22" s="47"/>
      <c r="B22" s="48" t="s">
        <v>284</v>
      </c>
      <c r="C22" s="31"/>
      <c r="D22" s="31"/>
      <c r="E22" s="31"/>
      <c r="F22" s="49">
        <f>SUBTOTAL(109,F20:F21)</f>
        <v>0</v>
      </c>
      <c r="G22" s="50"/>
      <c r="ZY22" t="s">
        <v>285</v>
      </c>
    </row>
    <row r="23" spans="1:702" x14ac:dyDescent="0.25">
      <c r="A23" s="51"/>
      <c r="B23" s="52"/>
      <c r="C23" s="31"/>
      <c r="D23" s="31"/>
      <c r="E23" s="31"/>
      <c r="F23" s="28"/>
    </row>
    <row r="24" spans="1:702" ht="25.5" x14ac:dyDescent="0.25">
      <c r="A24" s="36" t="s">
        <v>286</v>
      </c>
      <c r="B24" s="37" t="s">
        <v>287</v>
      </c>
      <c r="C24" s="31"/>
      <c r="D24" s="31"/>
      <c r="E24" s="31"/>
      <c r="F24" s="32"/>
      <c r="ZY24" t="s">
        <v>288</v>
      </c>
      <c r="ZZ24" s="33"/>
    </row>
    <row r="25" spans="1:702" ht="24" x14ac:dyDescent="0.25">
      <c r="A25" s="38" t="s">
        <v>289</v>
      </c>
      <c r="B25" s="39" t="s">
        <v>290</v>
      </c>
      <c r="C25" s="40" t="s">
        <v>291</v>
      </c>
      <c r="D25" s="41"/>
      <c r="E25" s="41"/>
      <c r="F25" s="42">
        <f>ROUND(D25*E25,2)</f>
        <v>0</v>
      </c>
      <c r="ZY25" t="s">
        <v>292</v>
      </c>
      <c r="ZZ25" s="33" t="s">
        <v>293</v>
      </c>
    </row>
    <row r="26" spans="1:702" x14ac:dyDescent="0.25">
      <c r="A26" s="44"/>
      <c r="B26" s="45"/>
      <c r="C26" s="31"/>
      <c r="D26" s="31"/>
      <c r="E26" s="31"/>
      <c r="F26" s="46"/>
    </row>
    <row r="27" spans="1:702" ht="25.5" x14ac:dyDescent="0.25">
      <c r="A27" s="47"/>
      <c r="B27" s="48" t="s">
        <v>294</v>
      </c>
      <c r="C27" s="31"/>
      <c r="D27" s="31"/>
      <c r="E27" s="31"/>
      <c r="F27" s="49">
        <f>SUBTOTAL(109,F25:F26)</f>
        <v>0</v>
      </c>
      <c r="G27" s="50"/>
      <c r="ZY27" t="s">
        <v>295</v>
      </c>
    </row>
    <row r="28" spans="1:702" x14ac:dyDescent="0.25">
      <c r="A28" s="51"/>
      <c r="B28" s="52"/>
      <c r="C28" s="31"/>
      <c r="D28" s="31"/>
      <c r="E28" s="31"/>
      <c r="F28" s="28"/>
    </row>
    <row r="29" spans="1:702" x14ac:dyDescent="0.25">
      <c r="A29" s="44"/>
      <c r="B29" s="53"/>
      <c r="C29" s="54"/>
      <c r="D29" s="54"/>
      <c r="E29" s="54"/>
      <c r="F29" s="46"/>
    </row>
    <row r="30" spans="1:702" x14ac:dyDescent="0.25">
      <c r="A30" s="55"/>
      <c r="B30" s="55"/>
      <c r="C30" s="55"/>
      <c r="D30" s="55"/>
      <c r="E30" s="55"/>
      <c r="F30" s="55"/>
    </row>
    <row r="31" spans="1:702" x14ac:dyDescent="0.25">
      <c r="B31" s="1" t="s">
        <v>296</v>
      </c>
      <c r="F31" s="56">
        <f>SUBTOTAL(109,F4:F29)</f>
        <v>0</v>
      </c>
      <c r="ZY31" t="s">
        <v>297</v>
      </c>
    </row>
    <row r="32" spans="1:702" x14ac:dyDescent="0.25">
      <c r="A32" s="57">
        <f>'Récap. général'!G12</f>
        <v>20</v>
      </c>
      <c r="B32" s="1" t="str">
        <f>CONCATENATE("Montant TVA (",A32,"%)")</f>
        <v>Montant TVA (20%)</v>
      </c>
      <c r="F32" s="56">
        <f>(F31*A32)/100</f>
        <v>0</v>
      </c>
      <c r="ZY32" t="s">
        <v>298</v>
      </c>
    </row>
    <row r="33" spans="2:701" x14ac:dyDescent="0.25">
      <c r="B33" s="1" t="s">
        <v>299</v>
      </c>
      <c r="F33" s="56">
        <f>F31+F32</f>
        <v>0</v>
      </c>
      <c r="ZY33" t="s">
        <v>300</v>
      </c>
    </row>
    <row r="34" spans="2:701" x14ac:dyDescent="0.25">
      <c r="F34" s="56"/>
    </row>
    <row r="35" spans="2:701" x14ac:dyDescent="0.25">
      <c r="F35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AB4E7-E1F0-4682-A8E2-62116B975D65}">
  <sheetPr>
    <pageSetUpPr fitToPage="1"/>
  </sheetPr>
  <dimension ref="A1:ZZ2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9" sqref="C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301</v>
      </c>
      <c r="D2" s="23" t="s">
        <v>302</v>
      </c>
      <c r="E2" s="23" t="s">
        <v>303</v>
      </c>
      <c r="F2" s="24" t="s">
        <v>304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305</v>
      </c>
      <c r="C4" s="31"/>
      <c r="D4" s="31"/>
      <c r="E4" s="31"/>
      <c r="F4" s="32"/>
      <c r="ZY4" t="s">
        <v>306</v>
      </c>
      <c r="ZZ4" s="33" t="s">
        <v>307</v>
      </c>
    </row>
    <row r="5" spans="1:702" x14ac:dyDescent="0.25">
      <c r="A5" s="34" t="s">
        <v>308</v>
      </c>
      <c r="B5" s="35" t="s">
        <v>309</v>
      </c>
      <c r="C5" s="31"/>
      <c r="D5" s="31"/>
      <c r="E5" s="31"/>
      <c r="F5" s="32"/>
      <c r="ZY5" t="s">
        <v>310</v>
      </c>
      <c r="ZZ5" s="33"/>
    </row>
    <row r="6" spans="1:702" x14ac:dyDescent="0.25">
      <c r="A6" s="36" t="s">
        <v>311</v>
      </c>
      <c r="B6" s="37" t="s">
        <v>312</v>
      </c>
      <c r="C6" s="31"/>
      <c r="D6" s="31"/>
      <c r="E6" s="31"/>
      <c r="F6" s="32"/>
      <c r="ZY6" t="s">
        <v>313</v>
      </c>
      <c r="ZZ6" s="33"/>
    </row>
    <row r="7" spans="1:702" x14ac:dyDescent="0.25">
      <c r="A7" s="38" t="s">
        <v>314</v>
      </c>
      <c r="B7" s="39" t="s">
        <v>315</v>
      </c>
      <c r="C7" s="40" t="s">
        <v>316</v>
      </c>
      <c r="D7" s="41"/>
      <c r="E7" s="41"/>
      <c r="F7" s="42">
        <f t="shared" ref="F7:F13" si="0">ROUND(D7*E7,2)</f>
        <v>0</v>
      </c>
      <c r="ZY7" t="s">
        <v>317</v>
      </c>
      <c r="ZZ7" s="33" t="s">
        <v>318</v>
      </c>
    </row>
    <row r="8" spans="1:702" x14ac:dyDescent="0.25">
      <c r="A8" s="38" t="s">
        <v>319</v>
      </c>
      <c r="B8" s="39" t="s">
        <v>320</v>
      </c>
      <c r="C8" s="40" t="s">
        <v>90</v>
      </c>
      <c r="D8" s="41"/>
      <c r="E8" s="41"/>
      <c r="F8" s="42">
        <f t="shared" si="0"/>
        <v>0</v>
      </c>
      <c r="ZY8" t="s">
        <v>321</v>
      </c>
      <c r="ZZ8" s="33" t="s">
        <v>322</v>
      </c>
    </row>
    <row r="9" spans="1:702" ht="24" x14ac:dyDescent="0.25">
      <c r="A9" s="38"/>
      <c r="B9" s="39" t="s">
        <v>323</v>
      </c>
      <c r="C9" s="40" t="s">
        <v>324</v>
      </c>
      <c r="D9" s="41"/>
      <c r="E9" s="41"/>
      <c r="F9" s="42">
        <f t="shared" si="0"/>
        <v>0</v>
      </c>
      <c r="ZY9" t="s">
        <v>325</v>
      </c>
      <c r="ZZ9" s="33" t="s">
        <v>326</v>
      </c>
    </row>
    <row r="10" spans="1:702" x14ac:dyDescent="0.25">
      <c r="A10" s="38"/>
      <c r="B10" s="39" t="s">
        <v>327</v>
      </c>
      <c r="C10" s="40" t="s">
        <v>328</v>
      </c>
      <c r="D10" s="41"/>
      <c r="E10" s="41"/>
      <c r="F10" s="42">
        <f t="shared" si="0"/>
        <v>0</v>
      </c>
      <c r="ZY10" t="s">
        <v>329</v>
      </c>
      <c r="ZZ10" s="33" t="s">
        <v>330</v>
      </c>
    </row>
    <row r="11" spans="1:702" x14ac:dyDescent="0.25">
      <c r="A11" s="38" t="s">
        <v>331</v>
      </c>
      <c r="B11" s="39" t="s">
        <v>332</v>
      </c>
      <c r="C11" s="40" t="s">
        <v>333</v>
      </c>
      <c r="D11" s="41"/>
      <c r="E11" s="41"/>
      <c r="F11" s="42">
        <f t="shared" si="0"/>
        <v>0</v>
      </c>
      <c r="ZY11" t="s">
        <v>334</v>
      </c>
      <c r="ZZ11" s="33" t="s">
        <v>335</v>
      </c>
    </row>
    <row r="12" spans="1:702" x14ac:dyDescent="0.25">
      <c r="A12" s="38" t="s">
        <v>336</v>
      </c>
      <c r="B12" s="39" t="s">
        <v>337</v>
      </c>
      <c r="C12" s="40" t="s">
        <v>338</v>
      </c>
      <c r="D12" s="41"/>
      <c r="E12" s="41"/>
      <c r="F12" s="42">
        <f t="shared" si="0"/>
        <v>0</v>
      </c>
      <c r="ZY12" t="s">
        <v>339</v>
      </c>
      <c r="ZZ12" s="33" t="s">
        <v>340</v>
      </c>
    </row>
    <row r="13" spans="1:702" x14ac:dyDescent="0.25">
      <c r="A13" s="38" t="s">
        <v>341</v>
      </c>
      <c r="B13" s="39" t="s">
        <v>342</v>
      </c>
      <c r="C13" s="40" t="s">
        <v>343</v>
      </c>
      <c r="D13" s="41"/>
      <c r="E13" s="41"/>
      <c r="F13" s="42">
        <f t="shared" si="0"/>
        <v>0</v>
      </c>
      <c r="ZY13" t="s">
        <v>344</v>
      </c>
      <c r="ZZ13" s="33" t="s">
        <v>345</v>
      </c>
    </row>
    <row r="14" spans="1:702" x14ac:dyDescent="0.25">
      <c r="A14" s="44"/>
      <c r="B14" s="45"/>
      <c r="C14" s="31"/>
      <c r="D14" s="31"/>
      <c r="E14" s="31"/>
      <c r="F14" s="46"/>
    </row>
    <row r="15" spans="1:702" x14ac:dyDescent="0.25">
      <c r="A15" s="47"/>
      <c r="B15" s="48" t="s">
        <v>346</v>
      </c>
      <c r="C15" s="31"/>
      <c r="D15" s="31"/>
      <c r="E15" s="31"/>
      <c r="F15" s="49">
        <f>SUBTOTAL(109,F7:F14)</f>
        <v>0</v>
      </c>
      <c r="G15" s="50"/>
      <c r="ZY15" t="s">
        <v>347</v>
      </c>
    </row>
    <row r="16" spans="1:702" x14ac:dyDescent="0.25">
      <c r="A16" s="51"/>
      <c r="B16" s="52"/>
      <c r="C16" s="31"/>
      <c r="D16" s="31"/>
      <c r="E16" s="31"/>
      <c r="F16" s="28"/>
    </row>
    <row r="17" spans="1:701" x14ac:dyDescent="0.25">
      <c r="A17" s="44"/>
      <c r="B17" s="53"/>
      <c r="C17" s="54"/>
      <c r="D17" s="54"/>
      <c r="E17" s="54"/>
      <c r="F17" s="46"/>
    </row>
    <row r="18" spans="1:701" x14ac:dyDescent="0.25">
      <c r="A18" s="55"/>
      <c r="B18" s="55"/>
      <c r="C18" s="55"/>
      <c r="D18" s="55"/>
      <c r="E18" s="55"/>
      <c r="F18" s="55"/>
    </row>
    <row r="19" spans="1:701" x14ac:dyDescent="0.25">
      <c r="B19" s="1" t="s">
        <v>348</v>
      </c>
      <c r="F19" s="56">
        <f>SUBTOTAL(109,F4:F17)</f>
        <v>0</v>
      </c>
      <c r="ZY19" t="s">
        <v>349</v>
      </c>
    </row>
    <row r="20" spans="1:701" x14ac:dyDescent="0.25">
      <c r="A20" s="57">
        <f>'Récap. général'!G12</f>
        <v>20</v>
      </c>
      <c r="B20" s="1" t="str">
        <f>CONCATENATE("Montant TVA (",A20,"%)")</f>
        <v>Montant TVA (20%)</v>
      </c>
      <c r="F20" s="56">
        <f>(F19*A20)/100</f>
        <v>0</v>
      </c>
      <c r="ZY20" t="s">
        <v>350</v>
      </c>
    </row>
    <row r="21" spans="1:701" x14ac:dyDescent="0.25">
      <c r="B21" s="1" t="s">
        <v>351</v>
      </c>
      <c r="F21" s="56">
        <f>F19+F20</f>
        <v>0</v>
      </c>
      <c r="ZY21" t="s">
        <v>352</v>
      </c>
    </row>
    <row r="22" spans="1:701" x14ac:dyDescent="0.25">
      <c r="F22" s="56"/>
    </row>
    <row r="23" spans="1:701" x14ac:dyDescent="0.25">
      <c r="F23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DD528-57D0-4F61-AC90-802886AC5660}">
  <sheetPr>
    <pageSetUpPr fitToPage="1"/>
  </sheetPr>
  <dimension ref="A1:ZZ24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3" sqref="D1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353</v>
      </c>
      <c r="D2" s="23" t="s">
        <v>354</v>
      </c>
      <c r="E2" s="23" t="s">
        <v>355</v>
      </c>
      <c r="F2" s="24" t="s">
        <v>356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357</v>
      </c>
      <c r="C4" s="31"/>
      <c r="D4" s="31"/>
      <c r="E4" s="31"/>
      <c r="F4" s="32"/>
      <c r="ZY4" t="s">
        <v>358</v>
      </c>
      <c r="ZZ4" s="33" t="s">
        <v>359</v>
      </c>
    </row>
    <row r="5" spans="1:702" x14ac:dyDescent="0.25">
      <c r="A5" s="34" t="s">
        <v>360</v>
      </c>
      <c r="B5" s="35" t="s">
        <v>361</v>
      </c>
      <c r="C5" s="31"/>
      <c r="D5" s="31"/>
      <c r="E5" s="31"/>
      <c r="F5" s="32"/>
      <c r="ZY5" t="s">
        <v>362</v>
      </c>
      <c r="ZZ5" s="33"/>
    </row>
    <row r="6" spans="1:702" x14ac:dyDescent="0.25">
      <c r="A6" s="36" t="s">
        <v>363</v>
      </c>
      <c r="B6" s="37" t="s">
        <v>364</v>
      </c>
      <c r="C6" s="31"/>
      <c r="D6" s="31"/>
      <c r="E6" s="31"/>
      <c r="F6" s="32"/>
      <c r="ZY6" t="s">
        <v>365</v>
      </c>
      <c r="ZZ6" s="33"/>
    </row>
    <row r="7" spans="1:702" x14ac:dyDescent="0.25">
      <c r="A7" s="38" t="s">
        <v>366</v>
      </c>
      <c r="B7" s="39" t="s">
        <v>367</v>
      </c>
      <c r="C7" s="40" t="s">
        <v>368</v>
      </c>
      <c r="D7" s="41"/>
      <c r="E7" s="41"/>
      <c r="F7" s="42">
        <f>ROUND(D7*E7,2)</f>
        <v>0</v>
      </c>
      <c r="ZY7" t="s">
        <v>369</v>
      </c>
      <c r="ZZ7" s="33" t="s">
        <v>370</v>
      </c>
    </row>
    <row r="8" spans="1:702" x14ac:dyDescent="0.25">
      <c r="A8" s="38" t="s">
        <v>371</v>
      </c>
      <c r="B8" s="39" t="s">
        <v>372</v>
      </c>
      <c r="C8" s="40" t="s">
        <v>26</v>
      </c>
      <c r="D8" s="41"/>
      <c r="E8" s="41"/>
      <c r="F8" s="42">
        <f>ROUND(D8*E8,2)</f>
        <v>0</v>
      </c>
      <c r="ZY8" t="s">
        <v>373</v>
      </c>
      <c r="ZZ8" s="33" t="s">
        <v>374</v>
      </c>
    </row>
    <row r="9" spans="1:702" x14ac:dyDescent="0.25">
      <c r="A9" s="44"/>
      <c r="B9" s="45"/>
      <c r="C9" s="31"/>
      <c r="D9" s="31"/>
      <c r="E9" s="31"/>
      <c r="F9" s="46"/>
    </row>
    <row r="10" spans="1:702" x14ac:dyDescent="0.25">
      <c r="A10" s="47"/>
      <c r="B10" s="48" t="s">
        <v>375</v>
      </c>
      <c r="C10" s="31"/>
      <c r="D10" s="31"/>
      <c r="E10" s="31"/>
      <c r="F10" s="49">
        <f>SUBTOTAL(109,F7:F9)</f>
        <v>0</v>
      </c>
      <c r="G10" s="50"/>
      <c r="ZY10" t="s">
        <v>376</v>
      </c>
    </row>
    <row r="11" spans="1:702" x14ac:dyDescent="0.25">
      <c r="A11" s="51"/>
      <c r="B11" s="52"/>
      <c r="C11" s="31"/>
      <c r="D11" s="31"/>
      <c r="E11" s="31"/>
      <c r="F11" s="28"/>
    </row>
    <row r="12" spans="1:702" x14ac:dyDescent="0.25">
      <c r="A12" s="36" t="s">
        <v>377</v>
      </c>
      <c r="B12" s="37" t="s">
        <v>378</v>
      </c>
      <c r="C12" s="31"/>
      <c r="D12" s="31"/>
      <c r="E12" s="31"/>
      <c r="F12" s="32"/>
      <c r="ZY12" t="s">
        <v>379</v>
      </c>
      <c r="ZZ12" s="33"/>
    </row>
    <row r="13" spans="1:702" x14ac:dyDescent="0.25">
      <c r="A13" s="38" t="s">
        <v>380</v>
      </c>
      <c r="B13" s="39" t="s">
        <v>381</v>
      </c>
      <c r="C13" s="40" t="s">
        <v>382</v>
      </c>
      <c r="D13" s="41"/>
      <c r="E13" s="41"/>
      <c r="F13" s="42">
        <f>ROUND(D13*E13,2)</f>
        <v>0</v>
      </c>
      <c r="ZY13" t="s">
        <v>383</v>
      </c>
      <c r="ZZ13" s="33" t="s">
        <v>384</v>
      </c>
    </row>
    <row r="14" spans="1:702" x14ac:dyDescent="0.25">
      <c r="A14" s="38" t="s">
        <v>385</v>
      </c>
      <c r="B14" s="39" t="s">
        <v>386</v>
      </c>
      <c r="C14" s="40" t="s">
        <v>387</v>
      </c>
      <c r="D14" s="41"/>
      <c r="E14" s="41"/>
      <c r="F14" s="42">
        <f>ROUND(D14*E14,2)</f>
        <v>0</v>
      </c>
      <c r="ZY14" t="s">
        <v>388</v>
      </c>
      <c r="ZZ14" s="33" t="s">
        <v>389</v>
      </c>
    </row>
    <row r="15" spans="1:702" x14ac:dyDescent="0.25">
      <c r="A15" s="44"/>
      <c r="B15" s="45"/>
      <c r="C15" s="31"/>
      <c r="D15" s="31"/>
      <c r="E15" s="31"/>
      <c r="F15" s="46"/>
    </row>
    <row r="16" spans="1:702" x14ac:dyDescent="0.25">
      <c r="A16" s="47"/>
      <c r="B16" s="48" t="s">
        <v>390</v>
      </c>
      <c r="C16" s="31"/>
      <c r="D16" s="31"/>
      <c r="E16" s="31"/>
      <c r="F16" s="49">
        <f>SUBTOTAL(109,F13:F15)</f>
        <v>0</v>
      </c>
      <c r="G16" s="50"/>
      <c r="ZY16" t="s">
        <v>391</v>
      </c>
    </row>
    <row r="17" spans="1:701" x14ac:dyDescent="0.25">
      <c r="A17" s="51"/>
      <c r="B17" s="52"/>
      <c r="C17" s="31"/>
      <c r="D17" s="31"/>
      <c r="E17" s="31"/>
      <c r="F17" s="28"/>
    </row>
    <row r="18" spans="1:701" x14ac:dyDescent="0.25">
      <c r="A18" s="44"/>
      <c r="B18" s="53"/>
      <c r="C18" s="54"/>
      <c r="D18" s="54"/>
      <c r="E18" s="54"/>
      <c r="F18" s="46"/>
    </row>
    <row r="19" spans="1:701" x14ac:dyDescent="0.25">
      <c r="A19" s="55"/>
      <c r="B19" s="55"/>
      <c r="C19" s="55"/>
      <c r="D19" s="55"/>
      <c r="E19" s="55"/>
      <c r="F19" s="55"/>
    </row>
    <row r="20" spans="1:701" ht="30" x14ac:dyDescent="0.25">
      <c r="B20" s="1" t="s">
        <v>392</v>
      </c>
      <c r="F20" s="56">
        <f>SUBTOTAL(109,F4:F18)</f>
        <v>0</v>
      </c>
      <c r="ZY20" t="s">
        <v>393</v>
      </c>
    </row>
    <row r="21" spans="1:701" x14ac:dyDescent="0.25">
      <c r="A21" s="57">
        <f>'Récap. général'!G12</f>
        <v>20</v>
      </c>
      <c r="B21" s="1" t="str">
        <f>CONCATENATE("Montant TVA (",A21,"%)")</f>
        <v>Montant TVA (20%)</v>
      </c>
      <c r="F21" s="56">
        <f>(F20*A21)/100</f>
        <v>0</v>
      </c>
      <c r="ZY21" t="s">
        <v>394</v>
      </c>
    </row>
    <row r="22" spans="1:701" x14ac:dyDescent="0.25">
      <c r="B22" s="1" t="s">
        <v>395</v>
      </c>
      <c r="F22" s="56">
        <f>F20+F21</f>
        <v>0</v>
      </c>
      <c r="ZY22" t="s">
        <v>396</v>
      </c>
    </row>
    <row r="23" spans="1:701" x14ac:dyDescent="0.25">
      <c r="F23" s="56"/>
    </row>
    <row r="24" spans="1:701" x14ac:dyDescent="0.25">
      <c r="F24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BBC31-0BCC-4293-A865-5C723B28512C}">
  <sheetPr>
    <pageSetUpPr fitToPage="1"/>
  </sheetPr>
  <dimension ref="A1:ZZ28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7" sqref="A7:XFD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397</v>
      </c>
      <c r="D2" s="23" t="s">
        <v>398</v>
      </c>
      <c r="E2" s="23" t="s">
        <v>399</v>
      </c>
      <c r="F2" s="24" t="s">
        <v>400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401</v>
      </c>
      <c r="C4" s="31"/>
      <c r="D4" s="31"/>
      <c r="E4" s="31"/>
      <c r="F4" s="32"/>
      <c r="ZY4" t="s">
        <v>402</v>
      </c>
      <c r="ZZ4" s="33" t="s">
        <v>403</v>
      </c>
    </row>
    <row r="5" spans="1:702" x14ac:dyDescent="0.25">
      <c r="A5" s="34" t="s">
        <v>404</v>
      </c>
      <c r="B5" s="35" t="s">
        <v>405</v>
      </c>
      <c r="C5" s="31"/>
      <c r="D5" s="31"/>
      <c r="E5" s="31"/>
      <c r="F5" s="32"/>
      <c r="ZY5" t="s">
        <v>406</v>
      </c>
      <c r="ZZ5" s="33"/>
    </row>
    <row r="6" spans="1:702" x14ac:dyDescent="0.25">
      <c r="A6" s="36" t="s">
        <v>407</v>
      </c>
      <c r="B6" s="37" t="s">
        <v>408</v>
      </c>
      <c r="C6" s="31"/>
      <c r="D6" s="31"/>
      <c r="E6" s="31"/>
      <c r="F6" s="32"/>
      <c r="ZY6" t="s">
        <v>409</v>
      </c>
      <c r="ZZ6" s="33"/>
    </row>
    <row r="7" spans="1:702" x14ac:dyDescent="0.25">
      <c r="A7" s="38" t="s">
        <v>410</v>
      </c>
      <c r="B7" s="39" t="s">
        <v>411</v>
      </c>
      <c r="C7" s="40" t="s">
        <v>412</v>
      </c>
      <c r="D7" s="41"/>
      <c r="E7" s="41"/>
      <c r="F7" s="42">
        <f>ROUND(D7*E7,2)</f>
        <v>0</v>
      </c>
      <c r="ZY7" t="s">
        <v>413</v>
      </c>
      <c r="ZZ7" s="33" t="s">
        <v>414</v>
      </c>
    </row>
    <row r="8" spans="1:702" x14ac:dyDescent="0.25">
      <c r="A8" s="38" t="s">
        <v>415</v>
      </c>
      <c r="B8" s="39" t="s">
        <v>416</v>
      </c>
      <c r="C8" s="40" t="s">
        <v>417</v>
      </c>
      <c r="D8" s="41"/>
      <c r="E8" s="41"/>
      <c r="F8" s="42">
        <f>ROUND(D8*E8,2)</f>
        <v>0</v>
      </c>
      <c r="ZY8" t="s">
        <v>418</v>
      </c>
      <c r="ZZ8" s="33" t="s">
        <v>419</v>
      </c>
    </row>
    <row r="9" spans="1:702" x14ac:dyDescent="0.25">
      <c r="A9" s="44"/>
      <c r="B9" s="45"/>
      <c r="C9" s="31"/>
      <c r="D9" s="31"/>
      <c r="E9" s="31"/>
      <c r="F9" s="46"/>
    </row>
    <row r="10" spans="1:702" x14ac:dyDescent="0.25">
      <c r="A10" s="47"/>
      <c r="B10" s="48" t="s">
        <v>420</v>
      </c>
      <c r="C10" s="31"/>
      <c r="D10" s="31"/>
      <c r="E10" s="31"/>
      <c r="F10" s="49">
        <f>SUBTOTAL(109,F7:F9)</f>
        <v>0</v>
      </c>
      <c r="G10" s="50"/>
      <c r="ZY10" t="s">
        <v>421</v>
      </c>
    </row>
    <row r="11" spans="1:702" x14ac:dyDescent="0.25">
      <c r="A11" s="51"/>
      <c r="B11" s="52"/>
      <c r="C11" s="31"/>
      <c r="D11" s="31"/>
      <c r="E11" s="31"/>
      <c r="F11" s="28"/>
    </row>
    <row r="12" spans="1:702" x14ac:dyDescent="0.25">
      <c r="A12" s="36" t="s">
        <v>422</v>
      </c>
      <c r="B12" s="37" t="s">
        <v>423</v>
      </c>
      <c r="C12" s="31"/>
      <c r="D12" s="31"/>
      <c r="E12" s="31"/>
      <c r="F12" s="32"/>
      <c r="ZY12" t="s">
        <v>424</v>
      </c>
      <c r="ZZ12" s="33"/>
    </row>
    <row r="13" spans="1:702" x14ac:dyDescent="0.25">
      <c r="A13" s="38" t="s">
        <v>425</v>
      </c>
      <c r="B13" s="39" t="s">
        <v>426</v>
      </c>
      <c r="C13" s="40" t="s">
        <v>427</v>
      </c>
      <c r="D13" s="41"/>
      <c r="E13" s="41"/>
      <c r="F13" s="42">
        <f>ROUND(D13*E13,2)</f>
        <v>0</v>
      </c>
      <c r="ZY13" t="s">
        <v>428</v>
      </c>
      <c r="ZZ13" s="33" t="s">
        <v>429</v>
      </c>
    </row>
    <row r="14" spans="1:702" x14ac:dyDescent="0.25">
      <c r="A14" s="44"/>
      <c r="B14" s="45"/>
      <c r="C14" s="31"/>
      <c r="D14" s="31"/>
      <c r="E14" s="31"/>
      <c r="F14" s="46"/>
    </row>
    <row r="15" spans="1:702" x14ac:dyDescent="0.25">
      <c r="A15" s="47"/>
      <c r="B15" s="48" t="s">
        <v>430</v>
      </c>
      <c r="C15" s="31"/>
      <c r="D15" s="31"/>
      <c r="E15" s="31"/>
      <c r="F15" s="49">
        <f>SUBTOTAL(109,F13:F14)</f>
        <v>0</v>
      </c>
      <c r="G15" s="50"/>
      <c r="ZY15" t="s">
        <v>431</v>
      </c>
    </row>
    <row r="16" spans="1:702" x14ac:dyDescent="0.25">
      <c r="A16" s="51"/>
      <c r="B16" s="52"/>
      <c r="C16" s="31"/>
      <c r="D16" s="31"/>
      <c r="E16" s="31"/>
      <c r="F16" s="28"/>
    </row>
    <row r="17" spans="1:702" x14ac:dyDescent="0.25">
      <c r="A17" s="36" t="s">
        <v>432</v>
      </c>
      <c r="B17" s="37" t="s">
        <v>433</v>
      </c>
      <c r="C17" s="31"/>
      <c r="D17" s="31"/>
      <c r="E17" s="31"/>
      <c r="F17" s="32"/>
      <c r="ZY17" t="s">
        <v>434</v>
      </c>
      <c r="ZZ17" s="33"/>
    </row>
    <row r="18" spans="1:702" x14ac:dyDescent="0.25">
      <c r="A18" s="38" t="s">
        <v>435</v>
      </c>
      <c r="B18" s="39" t="s">
        <v>436</v>
      </c>
      <c r="C18" s="40" t="s">
        <v>808</v>
      </c>
      <c r="D18" s="41"/>
      <c r="E18" s="41">
        <v>0</v>
      </c>
      <c r="F18" s="42">
        <f>ROUND(D18*E18,2)</f>
        <v>0</v>
      </c>
      <c r="ZY18" t="s">
        <v>437</v>
      </c>
      <c r="ZZ18" s="33" t="s">
        <v>438</v>
      </c>
    </row>
    <row r="19" spans="1:702" x14ac:dyDescent="0.25">
      <c r="A19" s="44"/>
      <c r="B19" s="45"/>
      <c r="C19" s="31"/>
      <c r="D19" s="31"/>
      <c r="E19" s="31"/>
      <c r="F19" s="46"/>
    </row>
    <row r="20" spans="1:702" x14ac:dyDescent="0.25">
      <c r="A20" s="47"/>
      <c r="B20" s="48" t="s">
        <v>439</v>
      </c>
      <c r="C20" s="31"/>
      <c r="D20" s="31"/>
      <c r="E20" s="31"/>
      <c r="F20" s="49">
        <f>SUBTOTAL(109,F18:F19)</f>
        <v>0</v>
      </c>
      <c r="G20" s="50"/>
      <c r="ZY20" t="s">
        <v>440</v>
      </c>
    </row>
    <row r="21" spans="1:702" x14ac:dyDescent="0.25">
      <c r="A21" s="51"/>
      <c r="B21" s="52"/>
      <c r="C21" s="31"/>
      <c r="D21" s="31"/>
      <c r="E21" s="31"/>
      <c r="F21" s="28"/>
    </row>
    <row r="22" spans="1:702" x14ac:dyDescent="0.25">
      <c r="A22" s="44"/>
      <c r="B22" s="53"/>
      <c r="C22" s="54"/>
      <c r="D22" s="54"/>
      <c r="E22" s="54"/>
      <c r="F22" s="46"/>
    </row>
    <row r="23" spans="1:702" x14ac:dyDescent="0.25">
      <c r="A23" s="55"/>
      <c r="B23" s="55"/>
      <c r="C23" s="55"/>
      <c r="D23" s="55"/>
      <c r="E23" s="55"/>
      <c r="F23" s="55"/>
    </row>
    <row r="24" spans="1:702" x14ac:dyDescent="0.25">
      <c r="B24" s="1" t="s">
        <v>441</v>
      </c>
      <c r="F24" s="56">
        <f>SUBTOTAL(109,F4:F22)</f>
        <v>0</v>
      </c>
      <c r="ZY24" t="s">
        <v>442</v>
      </c>
    </row>
    <row r="25" spans="1:702" x14ac:dyDescent="0.25">
      <c r="A25" s="57">
        <f>'Récap. général'!G12</f>
        <v>20</v>
      </c>
      <c r="B25" s="1" t="str">
        <f>CONCATENATE("Montant TVA (",A25,"%)")</f>
        <v>Montant TVA (20%)</v>
      </c>
      <c r="F25" s="56">
        <f>(F24*A25)/100</f>
        <v>0</v>
      </c>
      <c r="ZY25" t="s">
        <v>443</v>
      </c>
    </row>
    <row r="26" spans="1:702" x14ac:dyDescent="0.25">
      <c r="B26" s="1" t="s">
        <v>444</v>
      </c>
      <c r="F26" s="56">
        <f>F24+F25</f>
        <v>0</v>
      </c>
      <c r="ZY26" t="s">
        <v>445</v>
      </c>
    </row>
    <row r="27" spans="1:702" x14ac:dyDescent="0.25">
      <c r="F27" s="56"/>
    </row>
    <row r="28" spans="1:702" x14ac:dyDescent="0.25">
      <c r="F28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131F5-EF5B-464F-A264-C4096432B734}">
  <sheetPr>
    <pageSetUpPr fitToPage="1"/>
  </sheetPr>
  <dimension ref="A1:ZZ3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29" sqref="F2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446</v>
      </c>
      <c r="D2" s="23" t="s">
        <v>447</v>
      </c>
      <c r="E2" s="23" t="s">
        <v>448</v>
      </c>
      <c r="F2" s="24" t="s">
        <v>449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450</v>
      </c>
      <c r="C4" s="31"/>
      <c r="D4" s="31"/>
      <c r="E4" s="31"/>
      <c r="F4" s="32"/>
      <c r="ZY4" t="s">
        <v>451</v>
      </c>
      <c r="ZZ4" s="33" t="s">
        <v>452</v>
      </c>
    </row>
    <row r="5" spans="1:702" x14ac:dyDescent="0.25">
      <c r="A5" s="34" t="s">
        <v>453</v>
      </c>
      <c r="B5" s="35" t="s">
        <v>454</v>
      </c>
      <c r="C5" s="31"/>
      <c r="D5" s="31"/>
      <c r="E5" s="31"/>
      <c r="F5" s="32"/>
      <c r="ZY5" t="s">
        <v>455</v>
      </c>
      <c r="ZZ5" s="33"/>
    </row>
    <row r="6" spans="1:702" x14ac:dyDescent="0.25">
      <c r="A6" s="36" t="s">
        <v>456</v>
      </c>
      <c r="B6" s="37" t="s">
        <v>457</v>
      </c>
      <c r="C6" s="31"/>
      <c r="D6" s="31"/>
      <c r="E6" s="31"/>
      <c r="F6" s="32"/>
      <c r="ZY6" t="s">
        <v>458</v>
      </c>
      <c r="ZZ6" s="33"/>
    </row>
    <row r="7" spans="1:702" x14ac:dyDescent="0.25">
      <c r="A7" s="38" t="s">
        <v>459</v>
      </c>
      <c r="B7" s="39" t="s">
        <v>460</v>
      </c>
      <c r="C7" s="40" t="s">
        <v>461</v>
      </c>
      <c r="D7" s="41"/>
      <c r="E7" s="41"/>
      <c r="F7" s="42">
        <f>ROUND(D7*E7,2)</f>
        <v>0</v>
      </c>
      <c r="ZY7" t="s">
        <v>462</v>
      </c>
      <c r="ZZ7" s="33" t="s">
        <v>463</v>
      </c>
    </row>
    <row r="8" spans="1:702" x14ac:dyDescent="0.25">
      <c r="A8" s="44"/>
      <c r="B8" s="45"/>
      <c r="C8" s="31"/>
      <c r="D8" s="31"/>
      <c r="E8" s="31"/>
      <c r="F8" s="46"/>
    </row>
    <row r="9" spans="1:702" x14ac:dyDescent="0.25">
      <c r="A9" s="47"/>
      <c r="B9" s="48" t="s">
        <v>464</v>
      </c>
      <c r="C9" s="31"/>
      <c r="D9" s="31"/>
      <c r="E9" s="31"/>
      <c r="F9" s="49">
        <f>SUBTOTAL(109,F7:F8)</f>
        <v>0</v>
      </c>
      <c r="G9" s="50"/>
      <c r="ZY9" t="s">
        <v>465</v>
      </c>
    </row>
    <row r="10" spans="1:702" x14ac:dyDescent="0.25">
      <c r="A10" s="51"/>
      <c r="B10" s="52"/>
      <c r="C10" s="31"/>
      <c r="D10" s="31"/>
      <c r="E10" s="31"/>
      <c r="F10" s="28"/>
    </row>
    <row r="11" spans="1:702" x14ac:dyDescent="0.25">
      <c r="A11" s="36" t="s">
        <v>466</v>
      </c>
      <c r="B11" s="37" t="s">
        <v>467</v>
      </c>
      <c r="C11" s="31"/>
      <c r="D11" s="31"/>
      <c r="E11" s="31"/>
      <c r="F11" s="32"/>
      <c r="ZY11" t="s">
        <v>468</v>
      </c>
      <c r="ZZ11" s="33"/>
    </row>
    <row r="12" spans="1:702" x14ac:dyDescent="0.25">
      <c r="A12" s="38" t="s">
        <v>469</v>
      </c>
      <c r="B12" s="39" t="s">
        <v>470</v>
      </c>
      <c r="C12" s="40" t="s">
        <v>471</v>
      </c>
      <c r="D12" s="41"/>
      <c r="E12" s="41"/>
      <c r="F12" s="42">
        <f>ROUND(D12*E12,2)</f>
        <v>0</v>
      </c>
      <c r="ZY12" t="s">
        <v>472</v>
      </c>
      <c r="ZZ12" s="33" t="s">
        <v>473</v>
      </c>
    </row>
    <row r="13" spans="1:702" x14ac:dyDescent="0.25">
      <c r="A13" s="44"/>
      <c r="B13" s="45"/>
      <c r="C13" s="31"/>
      <c r="D13" s="31"/>
      <c r="E13" s="31"/>
      <c r="F13" s="46"/>
    </row>
    <row r="14" spans="1:702" x14ac:dyDescent="0.25">
      <c r="A14" s="47"/>
      <c r="B14" s="48" t="s">
        <v>474</v>
      </c>
      <c r="C14" s="31"/>
      <c r="D14" s="31"/>
      <c r="E14" s="31"/>
      <c r="F14" s="49">
        <f>SUBTOTAL(109,F12:F13)</f>
        <v>0</v>
      </c>
      <c r="G14" s="50"/>
      <c r="ZY14" t="s">
        <v>475</v>
      </c>
    </row>
    <row r="15" spans="1:702" x14ac:dyDescent="0.25">
      <c r="A15" s="51"/>
      <c r="B15" s="52"/>
      <c r="C15" s="31"/>
      <c r="D15" s="31"/>
      <c r="E15" s="31"/>
      <c r="F15" s="28"/>
    </row>
    <row r="16" spans="1:702" x14ac:dyDescent="0.25">
      <c r="A16" s="36" t="s">
        <v>476</v>
      </c>
      <c r="B16" s="37" t="s">
        <v>477</v>
      </c>
      <c r="C16" s="31"/>
      <c r="D16" s="31"/>
      <c r="E16" s="31"/>
      <c r="F16" s="32"/>
      <c r="ZY16" t="s">
        <v>478</v>
      </c>
      <c r="ZZ16" s="33"/>
    </row>
    <row r="17" spans="1:702" x14ac:dyDescent="0.25">
      <c r="A17" s="38" t="s">
        <v>479</v>
      </c>
      <c r="B17" s="39" t="s">
        <v>480</v>
      </c>
      <c r="C17" s="40" t="s">
        <v>481</v>
      </c>
      <c r="D17" s="41"/>
      <c r="E17" s="41"/>
      <c r="F17" s="42">
        <f>ROUND(D17*E17,2)</f>
        <v>0</v>
      </c>
      <c r="ZY17" t="s">
        <v>482</v>
      </c>
      <c r="ZZ17" s="33" t="s">
        <v>483</v>
      </c>
    </row>
    <row r="18" spans="1:702" x14ac:dyDescent="0.25">
      <c r="A18" s="38" t="s">
        <v>484</v>
      </c>
      <c r="B18" s="39" t="s">
        <v>485</v>
      </c>
      <c r="C18" s="40" t="s">
        <v>486</v>
      </c>
      <c r="D18" s="41"/>
      <c r="E18" s="41"/>
      <c r="F18" s="42">
        <f>ROUND(D18*E18,2)</f>
        <v>0</v>
      </c>
      <c r="ZY18" t="s">
        <v>487</v>
      </c>
      <c r="ZZ18" s="33" t="s">
        <v>488</v>
      </c>
    </row>
    <row r="19" spans="1:702" x14ac:dyDescent="0.25">
      <c r="A19" s="44"/>
      <c r="B19" s="45"/>
      <c r="C19" s="31"/>
      <c r="D19" s="31"/>
      <c r="E19" s="31"/>
      <c r="F19" s="46"/>
    </row>
    <row r="20" spans="1:702" x14ac:dyDescent="0.25">
      <c r="A20" s="47"/>
      <c r="B20" s="48" t="s">
        <v>489</v>
      </c>
      <c r="C20" s="31"/>
      <c r="D20" s="31"/>
      <c r="E20" s="31"/>
      <c r="F20" s="49">
        <f>SUBTOTAL(109,F17:F19)</f>
        <v>0</v>
      </c>
      <c r="G20" s="50"/>
      <c r="ZY20" t="s">
        <v>490</v>
      </c>
    </row>
    <row r="21" spans="1:702" x14ac:dyDescent="0.25">
      <c r="A21" s="51"/>
      <c r="B21" s="52"/>
      <c r="C21" s="31"/>
      <c r="D21" s="31"/>
      <c r="E21" s="31"/>
      <c r="F21" s="28"/>
    </row>
    <row r="22" spans="1:702" x14ac:dyDescent="0.25">
      <c r="A22" s="36" t="s">
        <v>491</v>
      </c>
      <c r="B22" s="37" t="s">
        <v>492</v>
      </c>
      <c r="C22" s="31"/>
      <c r="D22" s="31"/>
      <c r="E22" s="31"/>
      <c r="F22" s="32"/>
      <c r="ZY22" t="s">
        <v>493</v>
      </c>
      <c r="ZZ22" s="33"/>
    </row>
    <row r="23" spans="1:702" x14ac:dyDescent="0.25">
      <c r="A23" s="38" t="s">
        <v>494</v>
      </c>
      <c r="B23" s="39" t="s">
        <v>495</v>
      </c>
      <c r="C23" s="40" t="s">
        <v>496</v>
      </c>
      <c r="D23" s="41"/>
      <c r="E23" s="41">
        <v>0</v>
      </c>
      <c r="F23" s="42">
        <f>ROUND(D23*E23,2)</f>
        <v>0</v>
      </c>
      <c r="ZY23" t="s">
        <v>497</v>
      </c>
      <c r="ZZ23" s="33" t="s">
        <v>498</v>
      </c>
    </row>
    <row r="24" spans="1:702" x14ac:dyDescent="0.25">
      <c r="A24" s="44"/>
      <c r="B24" s="45"/>
      <c r="C24" s="31"/>
      <c r="D24" s="31"/>
      <c r="E24" s="31"/>
      <c r="F24" s="46"/>
    </row>
    <row r="25" spans="1:702" x14ac:dyDescent="0.25">
      <c r="A25" s="47"/>
      <c r="B25" s="48" t="s">
        <v>499</v>
      </c>
      <c r="C25" s="31"/>
      <c r="D25" s="31"/>
      <c r="E25" s="31"/>
      <c r="F25" s="49">
        <f>SUBTOTAL(109,F23:F24)</f>
        <v>0</v>
      </c>
      <c r="G25" s="50"/>
      <c r="ZY25" t="s">
        <v>500</v>
      </c>
    </row>
    <row r="26" spans="1:702" x14ac:dyDescent="0.25">
      <c r="A26" s="51"/>
      <c r="B26" s="52"/>
      <c r="C26" s="31"/>
      <c r="D26" s="31"/>
      <c r="E26" s="31"/>
      <c r="F26" s="28"/>
    </row>
    <row r="27" spans="1:702" x14ac:dyDescent="0.25">
      <c r="A27" s="44"/>
      <c r="B27" s="53"/>
      <c r="C27" s="54"/>
      <c r="D27" s="54"/>
      <c r="E27" s="54"/>
      <c r="F27" s="46"/>
    </row>
    <row r="28" spans="1:702" x14ac:dyDescent="0.25">
      <c r="A28" s="55"/>
      <c r="B28" s="55"/>
      <c r="C28" s="55"/>
      <c r="D28" s="55"/>
      <c r="E28" s="55"/>
      <c r="F28" s="55"/>
    </row>
    <row r="29" spans="1:702" ht="30" x14ac:dyDescent="0.25">
      <c r="B29" s="1" t="s">
        <v>501</v>
      </c>
      <c r="F29" s="56">
        <f>SUBTOTAL(109,F4:F27)</f>
        <v>0</v>
      </c>
      <c r="ZY29" t="s">
        <v>502</v>
      </c>
    </row>
    <row r="30" spans="1:702" x14ac:dyDescent="0.25">
      <c r="A30" s="57">
        <f>'Récap. général'!G12</f>
        <v>20</v>
      </c>
      <c r="B30" s="1" t="str">
        <f>CONCATENATE("Montant TVA (",A30,"%)")</f>
        <v>Montant TVA (20%)</v>
      </c>
      <c r="F30" s="56">
        <f>(F29*A30)/100</f>
        <v>0</v>
      </c>
      <c r="ZY30" t="s">
        <v>503</v>
      </c>
    </row>
    <row r="31" spans="1:702" x14ac:dyDescent="0.25">
      <c r="B31" s="1" t="s">
        <v>504</v>
      </c>
      <c r="F31" s="56">
        <f>F29+F30</f>
        <v>0</v>
      </c>
      <c r="ZY31" t="s">
        <v>505</v>
      </c>
    </row>
    <row r="32" spans="1:702" x14ac:dyDescent="0.25">
      <c r="F32" s="56"/>
    </row>
    <row r="33" spans="6:6" x14ac:dyDescent="0.25">
      <c r="F33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D3FE5-8659-49E1-B44A-35B4D75ABEC4}">
  <sheetPr>
    <pageSetUpPr fitToPage="1"/>
  </sheetPr>
  <dimension ref="A1:ZZ46"/>
  <sheetViews>
    <sheetView showGridLines="0" workbookViewId="0">
      <pane xSplit="2" ySplit="2" topLeftCell="C15" activePane="bottomRight" state="frozen"/>
      <selection pane="topRight" activeCell="C1" sqref="C1"/>
      <selection pane="bottomLeft" activeCell="A3" sqref="A3"/>
      <selection pane="bottomRight" activeCell="D7" sqref="D7:E3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65"/>
      <c r="B1" s="66"/>
      <c r="C1" s="66"/>
      <c r="D1" s="66"/>
      <c r="E1" s="66"/>
      <c r="F1" s="67"/>
    </row>
    <row r="2" spans="1:702" x14ac:dyDescent="0.25">
      <c r="A2" s="20"/>
      <c r="B2" s="21"/>
      <c r="C2" s="22" t="s">
        <v>506</v>
      </c>
      <c r="D2" s="23" t="s">
        <v>507</v>
      </c>
      <c r="E2" s="23" t="s">
        <v>508</v>
      </c>
      <c r="F2" s="24" t="s">
        <v>509</v>
      </c>
    </row>
    <row r="3" spans="1:702" x14ac:dyDescent="0.25">
      <c r="A3" s="25"/>
      <c r="B3" s="26"/>
      <c r="C3" s="27"/>
      <c r="D3" s="27"/>
      <c r="E3" s="27"/>
      <c r="F3" s="28"/>
    </row>
    <row r="4" spans="1:702" x14ac:dyDescent="0.25">
      <c r="A4" s="29"/>
      <c r="B4" s="30" t="s">
        <v>510</v>
      </c>
      <c r="C4" s="31"/>
      <c r="D4" s="31"/>
      <c r="E4" s="31"/>
      <c r="F4" s="32"/>
      <c r="ZY4" t="s">
        <v>511</v>
      </c>
      <c r="ZZ4" s="33" t="s">
        <v>512</v>
      </c>
    </row>
    <row r="5" spans="1:702" x14ac:dyDescent="0.25">
      <c r="A5" s="34" t="s">
        <v>513</v>
      </c>
      <c r="B5" s="35" t="s">
        <v>514</v>
      </c>
      <c r="C5" s="31"/>
      <c r="D5" s="31"/>
      <c r="E5" s="31"/>
      <c r="F5" s="32"/>
      <c r="ZY5" t="s">
        <v>515</v>
      </c>
      <c r="ZZ5" s="33"/>
    </row>
    <row r="6" spans="1:702" x14ac:dyDescent="0.25">
      <c r="A6" s="36" t="s">
        <v>516</v>
      </c>
      <c r="B6" s="37" t="s">
        <v>517</v>
      </c>
      <c r="C6" s="31"/>
      <c r="D6" s="31"/>
      <c r="E6" s="31"/>
      <c r="F6" s="32"/>
      <c r="ZY6" t="s">
        <v>518</v>
      </c>
      <c r="ZZ6" s="33"/>
    </row>
    <row r="7" spans="1:702" x14ac:dyDescent="0.25">
      <c r="A7" s="38" t="s">
        <v>519</v>
      </c>
      <c r="B7" s="39" t="s">
        <v>520</v>
      </c>
      <c r="C7" s="40" t="s">
        <v>521</v>
      </c>
      <c r="D7" s="41"/>
      <c r="E7" s="41"/>
      <c r="F7" s="42">
        <f>ROUND(D7*E7,2)</f>
        <v>0</v>
      </c>
      <c r="ZY7" t="s">
        <v>522</v>
      </c>
      <c r="ZZ7" s="33" t="s">
        <v>523</v>
      </c>
    </row>
    <row r="8" spans="1:702" x14ac:dyDescent="0.25">
      <c r="A8" s="44"/>
      <c r="B8" s="45"/>
      <c r="C8" s="31"/>
      <c r="D8" s="31"/>
      <c r="E8" s="31"/>
      <c r="F8" s="46"/>
    </row>
    <row r="9" spans="1:702" x14ac:dyDescent="0.25">
      <c r="A9" s="47"/>
      <c r="B9" s="48" t="s">
        <v>524</v>
      </c>
      <c r="C9" s="31"/>
      <c r="D9" s="31"/>
      <c r="E9" s="31"/>
      <c r="F9" s="49">
        <f>SUBTOTAL(109,F7:F8)</f>
        <v>0</v>
      </c>
      <c r="G9" s="50"/>
      <c r="ZY9" t="s">
        <v>525</v>
      </c>
    </row>
    <row r="10" spans="1:702" x14ac:dyDescent="0.25">
      <c r="A10" s="51"/>
      <c r="B10" s="52"/>
      <c r="C10" s="31"/>
      <c r="D10" s="31"/>
      <c r="E10" s="31"/>
      <c r="F10" s="28"/>
    </row>
    <row r="11" spans="1:702" x14ac:dyDescent="0.25">
      <c r="A11" s="36" t="s">
        <v>526</v>
      </c>
      <c r="B11" s="37" t="s">
        <v>527</v>
      </c>
      <c r="C11" s="31"/>
      <c r="D11" s="31"/>
      <c r="E11" s="31"/>
      <c r="F11" s="32"/>
      <c r="ZY11" t="s">
        <v>528</v>
      </c>
      <c r="ZZ11" s="33"/>
    </row>
    <row r="12" spans="1:702" x14ac:dyDescent="0.25">
      <c r="A12" s="38" t="s">
        <v>529</v>
      </c>
      <c r="B12" s="39" t="s">
        <v>530</v>
      </c>
      <c r="C12" s="40" t="s">
        <v>531</v>
      </c>
      <c r="D12" s="41"/>
      <c r="E12" s="41"/>
      <c r="F12" s="42">
        <f>ROUND(D12*E12,2)</f>
        <v>0</v>
      </c>
      <c r="ZY12" t="s">
        <v>532</v>
      </c>
      <c r="ZZ12" s="33" t="s">
        <v>533</v>
      </c>
    </row>
    <row r="13" spans="1:702" x14ac:dyDescent="0.25">
      <c r="A13" s="38" t="s">
        <v>534</v>
      </c>
      <c r="B13" s="39" t="s">
        <v>535</v>
      </c>
      <c r="C13" s="40" t="s">
        <v>536</v>
      </c>
      <c r="D13" s="41"/>
      <c r="E13" s="41"/>
      <c r="F13" s="42">
        <f>ROUND(D13*E13,2)</f>
        <v>0</v>
      </c>
      <c r="ZY13" t="s">
        <v>537</v>
      </c>
      <c r="ZZ13" s="33" t="s">
        <v>538</v>
      </c>
    </row>
    <row r="14" spans="1:702" x14ac:dyDescent="0.25">
      <c r="A14" s="44"/>
      <c r="B14" s="45"/>
      <c r="C14" s="31"/>
      <c r="D14" s="31"/>
      <c r="E14" s="31"/>
      <c r="F14" s="46"/>
    </row>
    <row r="15" spans="1:702" x14ac:dyDescent="0.25">
      <c r="A15" s="47"/>
      <c r="B15" s="48" t="s">
        <v>539</v>
      </c>
      <c r="C15" s="31"/>
      <c r="D15" s="31"/>
      <c r="E15" s="31"/>
      <c r="F15" s="49">
        <f>SUBTOTAL(109,F12:F14)</f>
        <v>0</v>
      </c>
      <c r="G15" s="50"/>
      <c r="ZY15" t="s">
        <v>540</v>
      </c>
    </row>
    <row r="16" spans="1:702" x14ac:dyDescent="0.25">
      <c r="A16" s="51"/>
      <c r="B16" s="52"/>
      <c r="C16" s="31"/>
      <c r="D16" s="31"/>
      <c r="E16" s="31"/>
      <c r="F16" s="28"/>
    </row>
    <row r="17" spans="1:702" x14ac:dyDescent="0.25">
      <c r="A17" s="36" t="s">
        <v>541</v>
      </c>
      <c r="B17" s="37" t="s">
        <v>542</v>
      </c>
      <c r="C17" s="31"/>
      <c r="D17" s="31"/>
      <c r="E17" s="31"/>
      <c r="F17" s="32"/>
      <c r="ZY17" t="s">
        <v>543</v>
      </c>
      <c r="ZZ17" s="33"/>
    </row>
    <row r="18" spans="1:702" x14ac:dyDescent="0.25">
      <c r="A18" s="38" t="s">
        <v>544</v>
      </c>
      <c r="B18" s="39" t="s">
        <v>545</v>
      </c>
      <c r="C18" s="40" t="s">
        <v>546</v>
      </c>
      <c r="D18" s="41"/>
      <c r="E18" s="41"/>
      <c r="F18" s="42">
        <f>ROUND(D18*E18,2)</f>
        <v>0</v>
      </c>
      <c r="ZY18" t="s">
        <v>547</v>
      </c>
      <c r="ZZ18" s="33" t="s">
        <v>548</v>
      </c>
    </row>
    <row r="19" spans="1:702" x14ac:dyDescent="0.25">
      <c r="A19" s="38" t="s">
        <v>549</v>
      </c>
      <c r="B19" s="39" t="s">
        <v>550</v>
      </c>
      <c r="C19" s="40" t="s">
        <v>551</v>
      </c>
      <c r="D19" s="41"/>
      <c r="E19" s="41"/>
      <c r="F19" s="42">
        <f>ROUND(D19*E19,2)</f>
        <v>0</v>
      </c>
      <c r="ZY19" t="s">
        <v>552</v>
      </c>
      <c r="ZZ19" s="33" t="s">
        <v>553</v>
      </c>
    </row>
    <row r="20" spans="1:702" x14ac:dyDescent="0.25">
      <c r="A20" s="44"/>
      <c r="B20" s="45"/>
      <c r="C20" s="31"/>
      <c r="D20" s="31"/>
      <c r="E20" s="31"/>
      <c r="F20" s="46"/>
    </row>
    <row r="21" spans="1:702" x14ac:dyDescent="0.25">
      <c r="A21" s="47"/>
      <c r="B21" s="48" t="s">
        <v>554</v>
      </c>
      <c r="C21" s="31"/>
      <c r="D21" s="31"/>
      <c r="E21" s="31"/>
      <c r="F21" s="49">
        <f>SUBTOTAL(109,F18:F20)</f>
        <v>0</v>
      </c>
      <c r="G21" s="50"/>
      <c r="ZY21" t="s">
        <v>555</v>
      </c>
    </row>
    <row r="22" spans="1:702" x14ac:dyDescent="0.25">
      <c r="A22" s="51"/>
      <c r="B22" s="52"/>
      <c r="C22" s="31"/>
      <c r="D22" s="31"/>
      <c r="E22" s="31"/>
      <c r="F22" s="28"/>
    </row>
    <row r="23" spans="1:702" x14ac:dyDescent="0.25">
      <c r="A23" s="36" t="s">
        <v>556</v>
      </c>
      <c r="B23" s="37" t="s">
        <v>557</v>
      </c>
      <c r="C23" s="31"/>
      <c r="D23" s="31"/>
      <c r="E23" s="31"/>
      <c r="F23" s="32"/>
      <c r="ZY23" t="s">
        <v>558</v>
      </c>
      <c r="ZZ23" s="33"/>
    </row>
    <row r="24" spans="1:702" x14ac:dyDescent="0.25">
      <c r="A24" s="38" t="s">
        <v>559</v>
      </c>
      <c r="B24" s="39" t="s">
        <v>560</v>
      </c>
      <c r="C24" s="40" t="s">
        <v>561</v>
      </c>
      <c r="D24" s="41"/>
      <c r="E24" s="41"/>
      <c r="F24" s="42">
        <f>ROUND(D24*E24,2)</f>
        <v>0</v>
      </c>
      <c r="ZY24" t="s">
        <v>562</v>
      </c>
      <c r="ZZ24" s="33" t="s">
        <v>563</v>
      </c>
    </row>
    <row r="25" spans="1:702" x14ac:dyDescent="0.25">
      <c r="A25" s="38" t="s">
        <v>564</v>
      </c>
      <c r="B25" s="39" t="s">
        <v>565</v>
      </c>
      <c r="C25" s="40" t="s">
        <v>566</v>
      </c>
      <c r="D25" s="41"/>
      <c r="E25" s="41"/>
      <c r="F25" s="42">
        <f>ROUND(D25*E25,2)</f>
        <v>0</v>
      </c>
      <c r="ZY25" t="s">
        <v>567</v>
      </c>
      <c r="ZZ25" s="33" t="s">
        <v>568</v>
      </c>
    </row>
    <row r="26" spans="1:702" x14ac:dyDescent="0.25">
      <c r="A26" s="44"/>
      <c r="B26" s="45"/>
      <c r="C26" s="31"/>
      <c r="D26" s="31"/>
      <c r="E26" s="31"/>
      <c r="F26" s="46"/>
    </row>
    <row r="27" spans="1:702" x14ac:dyDescent="0.25">
      <c r="A27" s="47"/>
      <c r="B27" s="48" t="s">
        <v>569</v>
      </c>
      <c r="C27" s="31"/>
      <c r="D27" s="31"/>
      <c r="E27" s="31"/>
      <c r="F27" s="49">
        <f>SUBTOTAL(109,F24:F26)</f>
        <v>0</v>
      </c>
      <c r="G27" s="50"/>
      <c r="ZY27" t="s">
        <v>570</v>
      </c>
    </row>
    <row r="28" spans="1:702" x14ac:dyDescent="0.25">
      <c r="A28" s="51"/>
      <c r="B28" s="52"/>
      <c r="C28" s="31"/>
      <c r="D28" s="31"/>
      <c r="E28" s="31"/>
      <c r="F28" s="28"/>
    </row>
    <row r="29" spans="1:702" x14ac:dyDescent="0.25">
      <c r="A29" s="36" t="s">
        <v>571</v>
      </c>
      <c r="B29" s="37" t="s">
        <v>572</v>
      </c>
      <c r="C29" s="31"/>
      <c r="D29" s="31"/>
      <c r="E29" s="31"/>
      <c r="F29" s="32"/>
      <c r="ZY29" t="s">
        <v>573</v>
      </c>
      <c r="ZZ29" s="33"/>
    </row>
    <row r="30" spans="1:702" x14ac:dyDescent="0.25">
      <c r="A30" s="38" t="s">
        <v>574</v>
      </c>
      <c r="B30" s="39" t="s">
        <v>575</v>
      </c>
      <c r="C30" s="40" t="s">
        <v>576</v>
      </c>
      <c r="D30" s="41"/>
      <c r="E30" s="41"/>
      <c r="F30" s="42">
        <f>ROUND(D30*E30,2)</f>
        <v>0</v>
      </c>
      <c r="ZY30" t="s">
        <v>577</v>
      </c>
      <c r="ZZ30" s="33" t="s">
        <v>578</v>
      </c>
    </row>
    <row r="31" spans="1:702" x14ac:dyDescent="0.25">
      <c r="A31" s="38" t="s">
        <v>579</v>
      </c>
      <c r="B31" s="39" t="s">
        <v>580</v>
      </c>
      <c r="C31" s="40" t="s">
        <v>581</v>
      </c>
      <c r="D31" s="41"/>
      <c r="E31" s="41"/>
      <c r="F31" s="42">
        <f>ROUND(D31*E31,2)</f>
        <v>0</v>
      </c>
      <c r="ZY31" t="s">
        <v>582</v>
      </c>
      <c r="ZZ31" s="33" t="s">
        <v>583</v>
      </c>
    </row>
    <row r="32" spans="1:702" x14ac:dyDescent="0.25">
      <c r="A32" s="44"/>
      <c r="B32" s="45"/>
      <c r="C32" s="31"/>
      <c r="D32" s="31"/>
      <c r="E32" s="31"/>
      <c r="F32" s="46"/>
    </row>
    <row r="33" spans="1:702" x14ac:dyDescent="0.25">
      <c r="A33" s="47"/>
      <c r="B33" s="48" t="s">
        <v>584</v>
      </c>
      <c r="C33" s="31"/>
      <c r="D33" s="31"/>
      <c r="E33" s="31"/>
      <c r="F33" s="49">
        <f>SUBTOTAL(109,F30:F32)</f>
        <v>0</v>
      </c>
      <c r="G33" s="50"/>
      <c r="ZY33" t="s">
        <v>585</v>
      </c>
    </row>
    <row r="34" spans="1:702" x14ac:dyDescent="0.25">
      <c r="A34" s="51"/>
      <c r="B34" s="52"/>
      <c r="C34" s="31"/>
      <c r="D34" s="31"/>
      <c r="E34" s="31"/>
      <c r="F34" s="28"/>
    </row>
    <row r="35" spans="1:702" x14ac:dyDescent="0.25">
      <c r="A35" s="36" t="s">
        <v>586</v>
      </c>
      <c r="B35" s="37" t="s">
        <v>587</v>
      </c>
      <c r="C35" s="31"/>
      <c r="D35" s="31"/>
      <c r="E35" s="31"/>
      <c r="F35" s="32"/>
      <c r="ZY35" t="s">
        <v>588</v>
      </c>
      <c r="ZZ35" s="33"/>
    </row>
    <row r="36" spans="1:702" x14ac:dyDescent="0.25">
      <c r="A36" s="38" t="s">
        <v>589</v>
      </c>
      <c r="B36" s="39" t="s">
        <v>590</v>
      </c>
      <c r="C36" s="40" t="s">
        <v>591</v>
      </c>
      <c r="D36" s="41"/>
      <c r="E36" s="41"/>
      <c r="F36" s="42">
        <f>ROUND(D36*E36,2)</f>
        <v>0</v>
      </c>
      <c r="ZY36" t="s">
        <v>592</v>
      </c>
      <c r="ZZ36" s="33" t="s">
        <v>593</v>
      </c>
    </row>
    <row r="37" spans="1:702" x14ac:dyDescent="0.25">
      <c r="A37" s="44"/>
      <c r="B37" s="45"/>
      <c r="C37" s="31"/>
      <c r="D37" s="31"/>
      <c r="E37" s="31"/>
      <c r="F37" s="46"/>
    </row>
    <row r="38" spans="1:702" x14ac:dyDescent="0.25">
      <c r="A38" s="47"/>
      <c r="B38" s="48" t="s">
        <v>594</v>
      </c>
      <c r="C38" s="31"/>
      <c r="D38" s="31"/>
      <c r="E38" s="31"/>
      <c r="F38" s="49">
        <f>SUBTOTAL(109,F36:F37)</f>
        <v>0</v>
      </c>
      <c r="G38" s="50"/>
      <c r="ZY38" t="s">
        <v>595</v>
      </c>
    </row>
    <row r="39" spans="1:702" x14ac:dyDescent="0.25">
      <c r="A39" s="51"/>
      <c r="B39" s="52"/>
      <c r="C39" s="31"/>
      <c r="D39" s="31"/>
      <c r="E39" s="31"/>
      <c r="F39" s="28"/>
    </row>
    <row r="40" spans="1:702" x14ac:dyDescent="0.25">
      <c r="A40" s="44"/>
      <c r="B40" s="53"/>
      <c r="C40" s="54"/>
      <c r="D40" s="54"/>
      <c r="E40" s="54"/>
      <c r="F40" s="46"/>
    </row>
    <row r="41" spans="1:702" x14ac:dyDescent="0.25">
      <c r="A41" s="55"/>
      <c r="B41" s="55"/>
      <c r="C41" s="55"/>
      <c r="D41" s="55"/>
      <c r="E41" s="55"/>
      <c r="F41" s="55"/>
    </row>
    <row r="42" spans="1:702" ht="30" x14ac:dyDescent="0.25">
      <c r="B42" s="1" t="s">
        <v>596</v>
      </c>
      <c r="F42" s="56">
        <f>SUBTOTAL(109,F4:F40)</f>
        <v>0</v>
      </c>
      <c r="ZY42" t="s">
        <v>597</v>
      </c>
    </row>
    <row r="43" spans="1:702" x14ac:dyDescent="0.25">
      <c r="A43" s="57">
        <f>'Récap. général'!G12</f>
        <v>20</v>
      </c>
      <c r="B43" s="1" t="str">
        <f>CONCATENATE("Montant TVA (",A43,"%)")</f>
        <v>Montant TVA (20%)</v>
      </c>
      <c r="F43" s="56">
        <f>(F42*A43)/100</f>
        <v>0</v>
      </c>
      <c r="ZY43" t="s">
        <v>598</v>
      </c>
    </row>
    <row r="44" spans="1:702" x14ac:dyDescent="0.25">
      <c r="B44" s="1" t="s">
        <v>599</v>
      </c>
      <c r="F44" s="56">
        <f>F42+F43</f>
        <v>0</v>
      </c>
      <c r="ZY44" t="s">
        <v>600</v>
      </c>
    </row>
    <row r="45" spans="1:702" x14ac:dyDescent="0.25">
      <c r="F45" s="56"/>
    </row>
    <row r="46" spans="1:702" x14ac:dyDescent="0.25">
      <c r="F46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20</vt:i4>
      </vt:variant>
    </vt:vector>
  </HeadingPairs>
  <TitlesOfParts>
    <vt:vector size="31" baseType="lpstr">
      <vt:lpstr>Récap. général</vt:lpstr>
      <vt:lpstr>Lot N°01 FONDATIONS SPÉCIALES</vt:lpstr>
      <vt:lpstr>Lot N°02 GROS-OEUVRE</vt:lpstr>
      <vt:lpstr>Lot N°03 ÉTANCHÉITÉ</vt:lpstr>
      <vt:lpstr>Lot N°04 HABILLAGE DES FACADES</vt:lpstr>
      <vt:lpstr>Lot N°05 MENUISERIES EXTÉRIEUR</vt:lpstr>
      <vt:lpstr>Lot N°06 MÉTALLERIE - SERRURER</vt:lpstr>
      <vt:lpstr>Lot N°07 PLÂTRERIE - ISOLATION</vt:lpstr>
      <vt:lpstr>Lot N°08 MENUISERIES INTÉRIEUR</vt:lpstr>
      <vt:lpstr>Lot N°09 REVÊTEMENTS DE SOLS -</vt:lpstr>
      <vt:lpstr>Lot N°10 PEINTURES - REVÊTEMEN</vt:lpstr>
      <vt:lpstr>'Lot N°01 FONDATIONS SPÉCIALES'!Impression_des_titres</vt:lpstr>
      <vt:lpstr>'Lot N°02 GROS-OEUVRE'!Impression_des_titres</vt:lpstr>
      <vt:lpstr>'Lot N°03 ÉTANCHÉITÉ'!Impression_des_titres</vt:lpstr>
      <vt:lpstr>'Lot N°04 HABILLAGE DES FACADES'!Impression_des_titres</vt:lpstr>
      <vt:lpstr>'Lot N°05 MENUISERIES EXTÉRIEUR'!Impression_des_titres</vt:lpstr>
      <vt:lpstr>'Lot N°06 MÉTALLERIE - SERRURER'!Impression_des_titres</vt:lpstr>
      <vt:lpstr>'Lot N°07 PLÂTRERIE - ISOLATION'!Impression_des_titres</vt:lpstr>
      <vt:lpstr>'Lot N°08 MENUISERIES INTÉRIEUR'!Impression_des_titres</vt:lpstr>
      <vt:lpstr>'Lot N°09 REVÊTEMENTS DE SOLS -'!Impression_des_titres</vt:lpstr>
      <vt:lpstr>'Lot N°10 PEINTURES - REVÊTEMEN'!Impression_des_titres</vt:lpstr>
      <vt:lpstr>'Lot N°01 FONDATIONS SPÉCIALES'!Zone_d_impression</vt:lpstr>
      <vt:lpstr>'Lot N°02 GROS-OEUVRE'!Zone_d_impression</vt:lpstr>
      <vt:lpstr>'Lot N°03 ÉTANCHÉITÉ'!Zone_d_impression</vt:lpstr>
      <vt:lpstr>'Lot N°04 HABILLAGE DES FACADES'!Zone_d_impression</vt:lpstr>
      <vt:lpstr>'Lot N°05 MENUISERIES EXTÉRIEUR'!Zone_d_impression</vt:lpstr>
      <vt:lpstr>'Lot N°06 MÉTALLERIE - SERRURER'!Zone_d_impression</vt:lpstr>
      <vt:lpstr>'Lot N°07 PLÂTRERIE - ISOLATION'!Zone_d_impression</vt:lpstr>
      <vt:lpstr>'Lot N°08 MENUISERIES INTÉRIEUR'!Zone_d_impression</vt:lpstr>
      <vt:lpstr>'Lot N°09 REVÊTEMENTS DE SOLS -'!Zone_d_impression</vt:lpstr>
      <vt:lpstr>'Lot N°10 PEINTURES - REVÊTEMEN'!Zone_d_impression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Julien ROBERT</cp:lastModifiedBy>
  <dcterms:created xsi:type="dcterms:W3CDTF">2025-06-16T14:10:08Z</dcterms:created>
  <dcterms:modified xsi:type="dcterms:W3CDTF">2025-06-16T14:29:23Z</dcterms:modified>
</cp:coreProperties>
</file>